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ukko" sheetId="1" r:id="rId1"/>
    <sheet name="Kuvaajat" sheetId="2" r:id="rId2"/>
  </sheets>
  <calcPr calcId="145621"/>
</workbook>
</file>

<file path=xl/calcChain.xml><?xml version="1.0" encoding="utf-8"?>
<calcChain xmlns="http://schemas.openxmlformats.org/spreadsheetml/2006/main">
  <c r="BM16" i="1" l="1"/>
  <c r="BM15" i="1"/>
  <c r="BM14" i="1"/>
  <c r="BM13" i="1"/>
  <c r="BM12" i="1"/>
  <c r="BM11" i="1"/>
  <c r="BM10" i="1"/>
  <c r="BM9" i="1"/>
  <c r="BM8" i="1"/>
  <c r="BM7" i="1"/>
  <c r="BM6" i="1"/>
  <c r="BM5" i="1"/>
  <c r="BM4" i="1"/>
  <c r="BM3" i="1"/>
  <c r="BD16" i="1"/>
  <c r="BD15" i="1"/>
  <c r="BD14" i="1"/>
  <c r="BD13" i="1"/>
  <c r="BD12" i="1"/>
  <c r="BD11" i="1"/>
  <c r="BD10" i="1"/>
  <c r="BD9" i="1"/>
  <c r="BD8" i="1"/>
  <c r="BD7" i="1"/>
  <c r="BD6" i="1"/>
  <c r="BD5" i="1"/>
  <c r="BD4" i="1"/>
  <c r="BD3" i="1"/>
  <c r="AU16" i="1"/>
  <c r="AU15" i="1"/>
  <c r="AU14" i="1"/>
  <c r="AU13" i="1"/>
  <c r="AU12" i="1"/>
  <c r="AU11" i="1"/>
  <c r="AU10" i="1"/>
  <c r="AU9" i="1"/>
  <c r="AU8" i="1"/>
  <c r="AU7" i="1"/>
  <c r="AU6" i="1"/>
  <c r="AU5" i="1"/>
  <c r="AU4" i="1"/>
  <c r="AU3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I16" i="1" l="1"/>
  <c r="J16" i="1" s="1"/>
  <c r="R16" i="1"/>
  <c r="S16" i="1" s="1"/>
  <c r="AA16" i="1"/>
  <c r="AB16" i="1" s="1"/>
  <c r="AJ16" i="1"/>
  <c r="AS16" i="1"/>
  <c r="AT16" i="1" s="1"/>
  <c r="BB16" i="1"/>
  <c r="BC16" i="1" s="1"/>
  <c r="BK16" i="1"/>
  <c r="BL16" i="1" s="1"/>
  <c r="BK15" i="1"/>
  <c r="BL15" i="1" s="1"/>
  <c r="BJ15" i="1"/>
  <c r="BI15" i="1"/>
  <c r="BH15" i="1"/>
  <c r="BG15" i="1"/>
  <c r="BF15" i="1"/>
  <c r="BE15" i="1"/>
  <c r="BB15" i="1"/>
  <c r="BA15" i="1"/>
  <c r="AZ15" i="1"/>
  <c r="AY15" i="1"/>
  <c r="AX15" i="1"/>
  <c r="AW15" i="1"/>
  <c r="AV15" i="1"/>
  <c r="AS15" i="1"/>
  <c r="AT15" i="1" s="1"/>
  <c r="AR15" i="1"/>
  <c r="AQ15" i="1"/>
  <c r="AP15" i="1"/>
  <c r="AO15" i="1"/>
  <c r="AN15" i="1"/>
  <c r="AM15" i="1"/>
  <c r="AJ15" i="1"/>
  <c r="AI15" i="1"/>
  <c r="AH15" i="1"/>
  <c r="AG15" i="1"/>
  <c r="AF15" i="1"/>
  <c r="AE15" i="1"/>
  <c r="AD15" i="1"/>
  <c r="AA15" i="1"/>
  <c r="AB15" i="1" s="1"/>
  <c r="Z15" i="1"/>
  <c r="Y15" i="1"/>
  <c r="X15" i="1"/>
  <c r="W15" i="1"/>
  <c r="V15" i="1"/>
  <c r="U15" i="1"/>
  <c r="R15" i="1"/>
  <c r="S15" i="1" s="1"/>
  <c r="Q15" i="1"/>
  <c r="P15" i="1"/>
  <c r="O15" i="1"/>
  <c r="N15" i="1"/>
  <c r="M15" i="1"/>
  <c r="L15" i="1"/>
  <c r="I15" i="1"/>
  <c r="J15" i="1" s="1"/>
  <c r="H15" i="1"/>
  <c r="G15" i="1"/>
  <c r="F15" i="1"/>
  <c r="E15" i="1"/>
  <c r="D15" i="1"/>
  <c r="C15" i="1"/>
  <c r="BL14" i="1"/>
  <c r="BL13" i="1"/>
  <c r="BL12" i="1"/>
  <c r="BL11" i="1"/>
  <c r="BL10" i="1"/>
  <c r="BL9" i="1"/>
  <c r="BL8" i="1"/>
  <c r="BL7" i="1"/>
  <c r="BL6" i="1"/>
  <c r="BL5" i="1"/>
  <c r="BL4" i="1"/>
  <c r="BL3" i="1"/>
  <c r="BC15" i="1"/>
  <c r="BC14" i="1"/>
  <c r="BC13" i="1"/>
  <c r="BC12" i="1"/>
  <c r="BC11" i="1"/>
  <c r="BC10" i="1"/>
  <c r="BC9" i="1"/>
  <c r="BC8" i="1"/>
  <c r="BC7" i="1"/>
  <c r="BC6" i="1"/>
  <c r="BC5" i="1"/>
  <c r="BC4" i="1"/>
  <c r="BC3" i="1"/>
  <c r="AT14" i="1"/>
  <c r="AT13" i="1"/>
  <c r="AT12" i="1"/>
  <c r="AT11" i="1"/>
  <c r="AT10" i="1"/>
  <c r="AT9" i="1"/>
  <c r="AT8" i="1"/>
  <c r="AT7" i="1"/>
  <c r="AT6" i="1"/>
  <c r="AT5" i="1"/>
  <c r="AT4" i="1"/>
  <c r="AT3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B14" i="1"/>
  <c r="AB13" i="1"/>
  <c r="AB12" i="1"/>
  <c r="AB11" i="1"/>
  <c r="AB10" i="1"/>
  <c r="AB9" i="1"/>
  <c r="AB8" i="1"/>
  <c r="AB7" i="1"/>
  <c r="AB6" i="1"/>
  <c r="AB5" i="1"/>
  <c r="AB4" i="1"/>
  <c r="AB3" i="1"/>
  <c r="S14" i="1"/>
  <c r="S13" i="1"/>
  <c r="S12" i="1"/>
  <c r="S11" i="1"/>
  <c r="S10" i="1"/>
  <c r="S9" i="1"/>
  <c r="S8" i="1"/>
  <c r="S7" i="1"/>
  <c r="S6" i="1"/>
  <c r="S5" i="1"/>
  <c r="S4" i="1"/>
  <c r="S3" i="1"/>
  <c r="J14" i="1"/>
  <c r="J13" i="1"/>
  <c r="J12" i="1"/>
  <c r="J11" i="1"/>
  <c r="J10" i="1"/>
  <c r="J9" i="1"/>
  <c r="J8" i="1"/>
  <c r="J7" i="1"/>
  <c r="J6" i="1"/>
  <c r="J5" i="1"/>
  <c r="J4" i="1"/>
  <c r="J3" i="1"/>
  <c r="BJ16" i="1" l="1"/>
  <c r="AR16" i="1"/>
  <c r="BA16" i="1"/>
  <c r="AI16" i="1"/>
  <c r="Z16" i="1"/>
  <c r="Q16" i="1"/>
  <c r="H16" i="1"/>
  <c r="BI16" i="1" l="1"/>
  <c r="AZ16" i="1"/>
  <c r="AQ16" i="1"/>
  <c r="AH16" i="1"/>
  <c r="Y16" i="1"/>
  <c r="P16" i="1"/>
  <c r="G16" i="1"/>
  <c r="BH16" i="1" l="1"/>
  <c r="BG16" i="1"/>
  <c r="BF16" i="1"/>
  <c r="BE16" i="1"/>
  <c r="AY16" i="1"/>
  <c r="AX16" i="1"/>
  <c r="AW16" i="1"/>
  <c r="AV16" i="1"/>
  <c r="AP16" i="1"/>
  <c r="AO16" i="1"/>
  <c r="AN16" i="1"/>
  <c r="AM16" i="1"/>
  <c r="AG16" i="1"/>
  <c r="AF16" i="1"/>
  <c r="AE16" i="1"/>
  <c r="AD16" i="1"/>
  <c r="X16" i="1"/>
  <c r="W16" i="1"/>
  <c r="V16" i="1"/>
  <c r="U16" i="1"/>
  <c r="O16" i="1"/>
  <c r="N16" i="1"/>
  <c r="M16" i="1"/>
  <c r="L16" i="1"/>
  <c r="F16" i="1"/>
  <c r="E16" i="1"/>
  <c r="D16" i="1"/>
  <c r="C16" i="1"/>
</calcChain>
</file>

<file path=xl/sharedStrings.xml><?xml version="1.0" encoding="utf-8"?>
<sst xmlns="http://schemas.openxmlformats.org/spreadsheetml/2006/main" count="40" uniqueCount="28">
  <si>
    <t>Henkilöasiakkaiden tulovero</t>
  </si>
  <si>
    <t>Yhteisöjen tulovero</t>
  </si>
  <si>
    <t>Sosiaaliturvamaksu</t>
  </si>
  <si>
    <t>Kiinteistövero</t>
  </si>
  <si>
    <t>Muut verot</t>
  </si>
  <si>
    <t>Yhteensä</t>
  </si>
  <si>
    <t>muutos(%)</t>
  </si>
  <si>
    <t>Nettokertymä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</si>
  <si>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</si>
  <si>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</si>
  <si>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</si>
  <si>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</si>
  <si>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</si>
  <si>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</si>
  <si>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</si>
  <si>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</si>
  <si>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</si>
  <si>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</si>
  <si>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</si>
  <si>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</si>
  <si>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</si>
  <si>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</si>
  <si>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osuus(%)</t>
  </si>
  <si>
    <t>osuus(%) = veroryhmän osuus nettokertymän kokonaismäärästä</t>
  </si>
  <si>
    <t>*Verohallinnon verokertymissä ei näy Tullin keräämä arvonlisävero.</t>
  </si>
  <si>
    <t>Arvonlisävero*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</si>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</sst>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6">
    <xf numFmtId="0" fontId="0" fillId="0" borderId="0" xfId="0"/>
    <xf numFmtId="0" fontId="0" fillId="0" borderId="0" xfId="0"/>
    <xf numFmtId="0" fontId="19" fillId="0" borderId="0" xfId="0" applyFont="1" applyBorder="1" applyAlignment="1">
      <alignment horizontal="center" vertical="center" textRotation="90"/>
    </xf>
    <xf numFmtId="0" fontId="18" fillId="0" borderId="24" xfId="0" applyNumberFormat="1" applyFont="1" applyFill="1" applyBorder="1" applyAlignment="1">
      <alignment vertical="center"/>
    </xf>
    <xf numFmtId="0" fontId="0" fillId="0" borderId="0" xfId="0"/>
    <xf numFmtId="0" fontId="18" fillId="0" borderId="24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49" fontId="25" fillId="33" borderId="19" xfId="0" applyNumberFormat="1" applyFont="1" applyFill="1" applyBorder="1" applyAlignment="1">
      <alignment horizontal="left"/>
    </xf>
    <xf numFmtId="164" fontId="22" fillId="0" borderId="1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164" fontId="22" fillId="0" borderId="12" xfId="0" applyNumberFormat="1" applyFont="1" applyBorder="1" applyAlignment="1">
      <alignment horizontal="right"/>
    </xf>
    <xf numFmtId="49" fontId="25" fillId="34" borderId="19" xfId="0" applyNumberFormat="1" applyFont="1" applyFill="1" applyBorder="1" applyAlignment="1">
      <alignment horizontal="left"/>
    </xf>
    <xf numFmtId="164" fontId="25" fillId="34" borderId="13" xfId="0" applyNumberFormat="1" applyFont="1" applyFill="1" applyBorder="1" applyAlignment="1">
      <alignment horizontal="right"/>
    </xf>
    <xf numFmtId="164" fontId="25" fillId="34" borderId="14" xfId="0" applyNumberFormat="1" applyFont="1" applyFill="1" applyBorder="1" applyAlignment="1">
      <alignment horizontal="right"/>
    </xf>
    <xf numFmtId="164" fontId="22" fillId="34" borderId="14" xfId="0" applyNumberFormat="1" applyFont="1" applyFill="1" applyBorder="1" applyAlignment="1">
      <alignment horizontal="right"/>
    </xf>
    <xf numFmtId="164" fontId="22" fillId="34" borderId="15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2" fillId="0" borderId="14" xfId="0" applyNumberFormat="1" applyFont="1" applyBorder="1" applyAlignment="1">
      <alignment horizontal="right"/>
    </xf>
    <xf numFmtId="164" fontId="22" fillId="0" borderId="15" xfId="0" applyNumberFormat="1" applyFont="1" applyBorder="1" applyAlignment="1">
      <alignment horizontal="right"/>
    </xf>
    <xf numFmtId="49" fontId="22" fillId="34" borderId="19" xfId="0" applyNumberFormat="1" applyFont="1" applyFill="1" applyBorder="1" applyAlignment="1">
      <alignment horizontal="left"/>
    </xf>
    <xf numFmtId="164" fontId="22" fillId="34" borderId="13" xfId="0" applyNumberFormat="1" applyFont="1" applyFill="1" applyBorder="1" applyAlignment="1">
      <alignment horizontal="right"/>
    </xf>
    <xf numFmtId="49" fontId="22" fillId="0" borderId="19" xfId="0" applyNumberFormat="1" applyFont="1" applyBorder="1" applyAlignment="1">
      <alignment horizontal="left"/>
    </xf>
    <xf numFmtId="164" fontId="22" fillId="0" borderId="13" xfId="0" applyNumberFormat="1" applyFont="1" applyBorder="1" applyAlignment="1">
      <alignment horizontal="right"/>
    </xf>
    <xf numFmtId="49" fontId="22" fillId="34" borderId="23" xfId="0" applyNumberFormat="1" applyFont="1" applyFill="1" applyBorder="1" applyAlignment="1">
      <alignment horizontal="left"/>
    </xf>
    <xf numFmtId="164" fontId="22" fillId="34" borderId="16" xfId="0" applyNumberFormat="1" applyFont="1" applyFill="1" applyBorder="1" applyAlignment="1">
      <alignment horizontal="right"/>
    </xf>
    <xf numFmtId="164" fontId="22" fillId="34" borderId="17" xfId="0" applyNumberFormat="1" applyFont="1" applyFill="1" applyBorder="1" applyAlignment="1">
      <alignment horizontal="right"/>
    </xf>
    <xf numFmtId="164" fontId="22" fillId="34" borderId="18" xfId="0" applyNumberFormat="1" applyFont="1" applyFill="1" applyBorder="1" applyAlignment="1">
      <alignment horizontal="right"/>
    </xf>
    <xf numFmtId="49" fontId="25" fillId="33" borderId="29" xfId="0" applyNumberFormat="1" applyFont="1" applyFill="1" applyBorder="1" applyAlignment="1">
      <alignment horizontal="left"/>
    </xf>
    <xf numFmtId="164" fontId="22" fillId="0" borderId="31" xfId="0" applyNumberFormat="1" applyFont="1" applyBorder="1" applyAlignment="1">
      <alignment horizontal="right"/>
    </xf>
    <xf numFmtId="164" fontId="22" fillId="34" borderId="32" xfId="0" applyNumberFormat="1" applyFont="1" applyFill="1" applyBorder="1" applyAlignment="1">
      <alignment horizontal="right"/>
    </xf>
    <xf numFmtId="164" fontId="22" fillId="0" borderId="32" xfId="0" applyNumberFormat="1" applyFont="1" applyBorder="1" applyAlignment="1">
      <alignment horizontal="right"/>
    </xf>
    <xf numFmtId="164" fontId="22" fillId="34" borderId="30" xfId="0" applyNumberFormat="1" applyFont="1" applyFill="1" applyBorder="1" applyAlignment="1">
      <alignment horizontal="right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0" fontId="24" fillId="35" borderId="17" xfId="0" applyFont="1" applyFill="1" applyBorder="1" applyAlignment="1">
      <alignment horizontal="center"/>
    </xf>
    <xf numFmtId="0" fontId="24" fillId="35" borderId="30" xfId="0" applyFont="1" applyFill="1" applyBorder="1" applyAlignment="1">
      <alignment horizontal="center"/>
    </xf>
    <xf numFmtId="0" fontId="24" fillId="35" borderId="18" xfId="0" applyFont="1" applyFill="1" applyBorder="1" applyAlignment="1">
      <alignment horizontal="center"/>
    </xf>
    <xf numFmtId="49" fontId="22" fillId="36" borderId="22" xfId="0" applyNumberFormat="1" applyFont="1" applyFill="1" applyBorder="1" applyAlignment="1">
      <alignment horizontal="left"/>
    </xf>
    <xf numFmtId="164" fontId="22" fillId="36" borderId="20" xfId="0" applyNumberFormat="1" applyFont="1" applyFill="1" applyBorder="1" applyAlignment="1">
      <alignment horizontal="right"/>
    </xf>
    <xf numFmtId="164" fontId="22" fillId="36" borderId="21" xfId="0" applyNumberFormat="1" applyFont="1" applyFill="1" applyBorder="1" applyAlignment="1">
      <alignment horizontal="right"/>
    </xf>
    <xf numFmtId="164" fontId="22" fillId="36" borderId="34" xfId="0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 textRotation="90"/>
    </xf>
    <xf numFmtId="49" fontId="23" fillId="36" borderId="22" xfId="0" applyNumberFormat="1" applyFont="1" applyFill="1" applyBorder="1" applyAlignment="1">
      <alignment horizontal="left"/>
    </xf>
    <xf numFmtId="164" fontId="23" fillId="36" borderId="22" xfId="0" applyNumberFormat="1" applyFont="1" applyFill="1" applyBorder="1" applyAlignment="1">
      <alignment horizontal="right"/>
    </xf>
    <xf numFmtId="164" fontId="23" fillId="36" borderId="20" xfId="0" applyNumberFormat="1" applyFont="1" applyFill="1" applyBorder="1" applyAlignment="1">
      <alignment horizontal="right"/>
    </xf>
    <xf numFmtId="164" fontId="23" fillId="36" borderId="28" xfId="0" applyNumberFormat="1" applyFont="1" applyFill="1" applyBorder="1" applyAlignment="1">
      <alignment horizontal="right"/>
    </xf>
    <xf numFmtId="164" fontId="23" fillId="36" borderId="34" xfId="0" applyNumberFormat="1" applyFont="1" applyFill="1" applyBorder="1" applyAlignment="1">
      <alignment horizontal="right"/>
    </xf>
    <xf numFmtId="164" fontId="23" fillId="36" borderId="21" xfId="0" applyNumberFormat="1" applyFont="1" applyFill="1" applyBorder="1" applyAlignment="1">
      <alignment horizontal="right"/>
    </xf>
    <xf numFmtId="0" fontId="19" fillId="0" borderId="0" xfId="0" applyFont="1" applyBorder="1" applyAlignment="1">
      <alignment horizontal="center" vertical="center" textRotation="90"/>
    </xf>
    <xf numFmtId="0" fontId="19" fillId="0" borderId="0" xfId="0" applyFont="1" applyAlignment="1">
      <alignment horizontal="center"/>
    </xf>
    <xf numFmtId="0" fontId="19" fillId="0" borderId="33" xfId="0" applyFont="1" applyBorder="1" applyAlignment="1">
      <alignment horizontal="center"/>
    </xf>
    <xf numFmtId="0" fontId="20" fillId="35" borderId="25" xfId="0" applyFont="1" applyFill="1" applyBorder="1" applyAlignment="1">
      <alignment horizontal="center"/>
    </xf>
    <xf numFmtId="0" fontId="20" fillId="35" borderId="26" xfId="0" applyFont="1" applyFill="1" applyBorder="1" applyAlignment="1">
      <alignment horizontal="center"/>
    </xf>
    <xf numFmtId="0" fontId="20" fillId="35" borderId="27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Kokonaisnettokertymän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Taulukko!$BE$3:$BE$14</c:f>
              <c:numCache>
                <c:formatCode>#,##0.0_ ;[Red]\-#,##0.0\ </c:formatCode>
                <c:ptCount val="12"/>
                <c:pt idx="0">
                  <c:v>4262.1043746099995</c:v>
                </c:pt>
                <c:pt idx="1">
                  <c:v>4482.6096388899987</c:v>
                </c:pt>
                <c:pt idx="2">
                  <c:v>3551.2215646600007</c:v>
                </c:pt>
                <c:pt idx="3">
                  <c:v>4137.1098974899996</c:v>
                </c:pt>
                <c:pt idx="4">
                  <c:v>3589.2322505199995</c:v>
                </c:pt>
                <c:pt idx="5">
                  <c:v>3701.6172979499997</c:v>
                </c:pt>
                <c:pt idx="6">
                  <c:v>3908.0579420600006</c:v>
                </c:pt>
                <c:pt idx="7">
                  <c:v>3983.9985515799999</c:v>
                </c:pt>
                <c:pt idx="8">
                  <c:v>3843.1974180200004</c:v>
                </c:pt>
                <c:pt idx="9">
                  <c:v>3558.5538467799997</c:v>
                </c:pt>
                <c:pt idx="10">
                  <c:v>3964.4558153300004</c:v>
                </c:pt>
                <c:pt idx="11">
                  <c:v>1461.6320458200007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Taulukko!$BF$3:$BF$14</c:f>
              <c:numCache>
                <c:formatCode>#,##0.0_ ;[Red]\-#,##0.0\ </c:formatCode>
                <c:ptCount val="12"/>
                <c:pt idx="0">
                  <c:v>3920.5964426700002</c:v>
                </c:pt>
                <c:pt idx="1">
                  <c:v>4324.27311439</c:v>
                </c:pt>
                <c:pt idx="2">
                  <c:v>3273.1004706799995</c:v>
                </c:pt>
                <c:pt idx="3">
                  <c:v>4235.2833960099997</c:v>
                </c:pt>
                <c:pt idx="4">
                  <c:v>3758.24642318</c:v>
                </c:pt>
                <c:pt idx="5">
                  <c:v>3667.1340394500003</c:v>
                </c:pt>
                <c:pt idx="6">
                  <c:v>4070.75061069</c:v>
                </c:pt>
                <c:pt idx="7">
                  <c:v>4202.02412792</c:v>
                </c:pt>
                <c:pt idx="8">
                  <c:v>4009.0591196499995</c:v>
                </c:pt>
                <c:pt idx="9">
                  <c:v>3781.909866949999</c:v>
                </c:pt>
                <c:pt idx="10">
                  <c:v>4269.9104551</c:v>
                </c:pt>
                <c:pt idx="11">
                  <c:v>1872.2309591899993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Taulukko!$BG$3:$BG$14</c:f>
              <c:numCache>
                <c:formatCode>#,##0.0_ ;[Red]\-#,##0.0\ </c:formatCode>
                <c:ptCount val="12"/>
                <c:pt idx="0">
                  <c:v>4254.4571124400009</c:v>
                </c:pt>
                <c:pt idx="1">
                  <c:v>4236.5312068200001</c:v>
                </c:pt>
                <c:pt idx="2">
                  <c:v>3667.9108804400012</c:v>
                </c:pt>
                <c:pt idx="3">
                  <c:v>4118.67679202</c:v>
                </c:pt>
                <c:pt idx="4">
                  <c:v>4645.0022391599996</c:v>
                </c:pt>
                <c:pt idx="5">
                  <c:v>3966.0726383499996</c:v>
                </c:pt>
                <c:pt idx="6">
                  <c:v>4417.8672308900004</c:v>
                </c:pt>
                <c:pt idx="7">
                  <c:v>4310.3341823299997</c:v>
                </c:pt>
                <c:pt idx="8">
                  <c:v>4353.5501992099998</c:v>
                </c:pt>
                <c:pt idx="9">
                  <c:v>4052.3288251200011</c:v>
                </c:pt>
                <c:pt idx="10">
                  <c:v>4491.2748678700009</c:v>
                </c:pt>
                <c:pt idx="11">
                  <c:v>1978.9931806600007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Taulukko!$BH$3:$BH$14</c:f>
              <c:numCache>
                <c:formatCode>#,##0.0_ ;[Red]\-#,##0.0\ </c:formatCode>
                <c:ptCount val="12"/>
                <c:pt idx="0">
                  <c:v>4574.2728643500004</c:v>
                </c:pt>
                <c:pt idx="1">
                  <c:v>4556.6828886200001</c:v>
                </c:pt>
                <c:pt idx="2">
                  <c:v>4003.7046833400009</c:v>
                </c:pt>
                <c:pt idx="3">
                  <c:v>4521.8525241600009</c:v>
                </c:pt>
                <c:pt idx="4">
                  <c:v>4229.781089940001</c:v>
                </c:pt>
                <c:pt idx="5">
                  <c:v>3950.9619557599999</c:v>
                </c:pt>
                <c:pt idx="6">
                  <c:v>4473.4881357000004</c:v>
                </c:pt>
                <c:pt idx="7">
                  <c:v>4361.2434834100004</c:v>
                </c:pt>
                <c:pt idx="8">
                  <c:v>4465.9536096100001</c:v>
                </c:pt>
                <c:pt idx="9">
                  <c:v>3783.4347849999995</c:v>
                </c:pt>
                <c:pt idx="10">
                  <c:v>4716.7440478299995</c:v>
                </c:pt>
                <c:pt idx="11">
                  <c:v>2124.1139399599997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Taulukko!$BI$3:$BI$14</c:f>
              <c:numCache>
                <c:formatCode>#,##0.0_ ;[Red]\-#,##0.0\ </c:formatCode>
                <c:ptCount val="12"/>
                <c:pt idx="0">
                  <c:v>4458.5739613999995</c:v>
                </c:pt>
                <c:pt idx="1">
                  <c:v>4631.18412696</c:v>
                </c:pt>
                <c:pt idx="2">
                  <c:v>4141.9949994400013</c:v>
                </c:pt>
                <c:pt idx="3">
                  <c:v>4938.0181553699995</c:v>
                </c:pt>
                <c:pt idx="4">
                  <c:v>4554.1986362800017</c:v>
                </c:pt>
                <c:pt idx="5">
                  <c:v>4320.908304300001</c:v>
                </c:pt>
                <c:pt idx="6">
                  <c:v>4813.2884372600001</c:v>
                </c:pt>
                <c:pt idx="7">
                  <c:v>4548.3383695299999</c:v>
                </c:pt>
                <c:pt idx="8">
                  <c:v>4780.0779138700009</c:v>
                </c:pt>
                <c:pt idx="9">
                  <c:v>4353.532958060001</c:v>
                </c:pt>
                <c:pt idx="10">
                  <c:v>4864.1838075799997</c:v>
                </c:pt>
                <c:pt idx="11">
                  <c:v>2277.1788222600003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Taulukko!$BJ$3:$BJ$14</c:f>
              <c:numCache>
                <c:formatCode>#,##0.0_ ;[Red]\-#,##0.0\ </c:formatCode>
                <c:ptCount val="12"/>
                <c:pt idx="0">
                  <c:v>4859.6106129199989</c:v>
                </c:pt>
                <c:pt idx="1">
                  <c:v>4733.2142327900001</c:v>
                </c:pt>
                <c:pt idx="2">
                  <c:v>4307.2753874299997</c:v>
                </c:pt>
                <c:pt idx="3">
                  <c:v>4869.3462764899996</c:v>
                </c:pt>
                <c:pt idx="4">
                  <c:v>4573.1805976599999</c:v>
                </c:pt>
                <c:pt idx="5">
                  <c:v>4392.2488494899999</c:v>
                </c:pt>
                <c:pt idx="6">
                  <c:v>4746.1873789599995</c:v>
                </c:pt>
                <c:pt idx="7">
                  <c:v>4849.50740296</c:v>
                </c:pt>
                <c:pt idx="8">
                  <c:v>4883.4016624600008</c:v>
                </c:pt>
                <c:pt idx="9">
                  <c:v>4510.3176392200003</c:v>
                </c:pt>
                <c:pt idx="10">
                  <c:v>4933.9202077199989</c:v>
                </c:pt>
                <c:pt idx="11">
                  <c:v>2320.8188617700002</c:v>
                </c:pt>
              </c:numCache>
            </c:numRef>
          </c:val>
        </c:ser>
        <c:ser>
          <c:idx val="6"/>
          <c:order val="6"/>
          <c:tx>
            <c:v>2015</c:v>
          </c:tx>
          <c:spPr>
            <a:solidFill>
              <a:schemeClr val="accent2">
                <a:lumMod val="50000"/>
              </a:schemeClr>
            </a:solidFill>
          </c:spPr>
          <c:invertIfNegative val="0"/>
          <c:val>
            <c:numRef>
              <c:f>Taulukko!$BK$3:$BK$14</c:f>
              <c:numCache>
                <c:formatCode>#,##0.0_ ;[Red]\-#,##0.0\ </c:formatCode>
                <c:ptCount val="12"/>
                <c:pt idx="0">
                  <c:v>4681.3464711199995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91936"/>
        <c:axId val="52797824"/>
      </c:barChart>
      <c:catAx>
        <c:axId val="52791936"/>
        <c:scaling>
          <c:orientation val="minMax"/>
        </c:scaling>
        <c:delete val="0"/>
        <c:axPos val="b"/>
        <c:majorTickMark val="out"/>
        <c:minorTickMark val="none"/>
        <c:tickLblPos val="nextTo"/>
        <c:crossAx val="52797824"/>
        <c:crosses val="autoZero"/>
        <c:auto val="1"/>
        <c:lblAlgn val="ctr"/>
        <c:lblOffset val="100"/>
        <c:noMultiLvlLbl val="0"/>
      </c:catAx>
      <c:valAx>
        <c:axId val="527978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527919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Henkilöasiakkaiden tuloveron 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Taulukko!$C$3:$C$14</c:f>
              <c:numCache>
                <c:formatCode>#,##0.0_ ;[Red]\-#,##0.0\ </c:formatCode>
                <c:ptCount val="12"/>
                <c:pt idx="0">
                  <c:v>2438.4894370000002</c:v>
                </c:pt>
                <c:pt idx="1">
                  <c:v>2771.6069235199998</c:v>
                </c:pt>
                <c:pt idx="2">
                  <c:v>2054.8520573000001</c:v>
                </c:pt>
                <c:pt idx="3">
                  <c:v>2131.06562751</c:v>
                </c:pt>
                <c:pt idx="4">
                  <c:v>2051.5584142100001</c:v>
                </c:pt>
                <c:pt idx="5">
                  <c:v>2063.1822473699999</c:v>
                </c:pt>
                <c:pt idx="6">
                  <c:v>2357.0077188500004</c:v>
                </c:pt>
                <c:pt idx="7">
                  <c:v>2289.86251614</c:v>
                </c:pt>
                <c:pt idx="8">
                  <c:v>1946.1666181099999</c:v>
                </c:pt>
                <c:pt idx="9">
                  <c:v>2041.6762016099999</c:v>
                </c:pt>
                <c:pt idx="10">
                  <c:v>1967.7977478900002</c:v>
                </c:pt>
                <c:pt idx="11">
                  <c:v>296.3539175599999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Taulukko!$D$3:$D$14</c:f>
              <c:numCache>
                <c:formatCode>#,##0.0_ ;[Red]\-#,##0.0\ </c:formatCode>
                <c:ptCount val="12"/>
                <c:pt idx="0">
                  <c:v>2267.8729725899998</c:v>
                </c:pt>
                <c:pt idx="1">
                  <c:v>2330.4093225400002</c:v>
                </c:pt>
                <c:pt idx="2">
                  <c:v>2084.2486028900003</c:v>
                </c:pt>
                <c:pt idx="3">
                  <c:v>2225.4867845899998</c:v>
                </c:pt>
                <c:pt idx="4">
                  <c:v>2117.0954962300007</c:v>
                </c:pt>
                <c:pt idx="5">
                  <c:v>2109.3392071699996</c:v>
                </c:pt>
                <c:pt idx="6">
                  <c:v>2435.0263786900005</c:v>
                </c:pt>
                <c:pt idx="7">
                  <c:v>2364.5960751599996</c:v>
                </c:pt>
                <c:pt idx="8">
                  <c:v>2019.1184290399997</c:v>
                </c:pt>
                <c:pt idx="9">
                  <c:v>2107.9496166299996</c:v>
                </c:pt>
                <c:pt idx="10">
                  <c:v>2063.4572551899996</c:v>
                </c:pt>
                <c:pt idx="11">
                  <c:v>347.92729340999995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Taulukko!$E$3:$E$14</c:f>
              <c:numCache>
                <c:formatCode>#,##0.0_ ;[Red]\-#,##0.0\ </c:formatCode>
                <c:ptCount val="12"/>
                <c:pt idx="0">
                  <c:v>2569.4415816599999</c:v>
                </c:pt>
                <c:pt idx="1">
                  <c:v>2406.0395153299996</c:v>
                </c:pt>
                <c:pt idx="2">
                  <c:v>2145.2911804500004</c:v>
                </c:pt>
                <c:pt idx="3">
                  <c:v>2285.9140969</c:v>
                </c:pt>
                <c:pt idx="4">
                  <c:v>2177.6883755899999</c:v>
                </c:pt>
                <c:pt idx="5">
                  <c:v>2194.4810988599997</c:v>
                </c:pt>
                <c:pt idx="6">
                  <c:v>2524.3825816400004</c:v>
                </c:pt>
                <c:pt idx="7">
                  <c:v>2427.0520847199996</c:v>
                </c:pt>
                <c:pt idx="8">
                  <c:v>2102.0013739200003</c:v>
                </c:pt>
                <c:pt idx="9">
                  <c:v>2185.0449334100003</c:v>
                </c:pt>
                <c:pt idx="10">
                  <c:v>2106.7524896600003</c:v>
                </c:pt>
                <c:pt idx="11">
                  <c:v>476.48426304000031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Taulukko!$F$3:$F$14</c:f>
              <c:numCache>
                <c:formatCode>#,##0.0_ ;[Red]\-#,##0.0\ </c:formatCode>
                <c:ptCount val="12"/>
                <c:pt idx="0">
                  <c:v>2754.4681534000001</c:v>
                </c:pt>
                <c:pt idx="1">
                  <c:v>2591.6163326999999</c:v>
                </c:pt>
                <c:pt idx="2">
                  <c:v>2250.05672989</c:v>
                </c:pt>
                <c:pt idx="3">
                  <c:v>2375.6314140700001</c:v>
                </c:pt>
                <c:pt idx="4">
                  <c:v>2264.6892863300004</c:v>
                </c:pt>
                <c:pt idx="5">
                  <c:v>2268.0010361700001</c:v>
                </c:pt>
                <c:pt idx="6">
                  <c:v>2633.5703761299997</c:v>
                </c:pt>
                <c:pt idx="7">
                  <c:v>2461.9485178900004</c:v>
                </c:pt>
                <c:pt idx="8">
                  <c:v>2184.1516229799995</c:v>
                </c:pt>
                <c:pt idx="9">
                  <c:v>2211.1444311</c:v>
                </c:pt>
                <c:pt idx="10">
                  <c:v>2183.4295965700003</c:v>
                </c:pt>
                <c:pt idx="11">
                  <c:v>421.8571466999997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Taulukko!$G$3:$G$14</c:f>
              <c:numCache>
                <c:formatCode>#,##0.0_ ;[Red]\-#,##0.0\ </c:formatCode>
                <c:ptCount val="12"/>
                <c:pt idx="0">
                  <c:v>2597.2677232400001</c:v>
                </c:pt>
                <c:pt idx="1">
                  <c:v>2636.6067535399998</c:v>
                </c:pt>
                <c:pt idx="2">
                  <c:v>2340.3156406700004</c:v>
                </c:pt>
                <c:pt idx="3">
                  <c:v>2492.3684475299997</c:v>
                </c:pt>
                <c:pt idx="4">
                  <c:v>2423.5159294300006</c:v>
                </c:pt>
                <c:pt idx="5">
                  <c:v>2432.7774857500003</c:v>
                </c:pt>
                <c:pt idx="6">
                  <c:v>2750.14530319</c:v>
                </c:pt>
                <c:pt idx="7">
                  <c:v>2607.5293831700001</c:v>
                </c:pt>
                <c:pt idx="8">
                  <c:v>2299.36271102</c:v>
                </c:pt>
                <c:pt idx="9">
                  <c:v>2342.6480779000003</c:v>
                </c:pt>
                <c:pt idx="10">
                  <c:v>2270.3069367299995</c:v>
                </c:pt>
                <c:pt idx="11">
                  <c:v>466.0394149599997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Taulukko!$H$3:$H$14</c:f>
              <c:numCache>
                <c:formatCode>#,##0.0_ ;[Red]\-#,##0.0\ </c:formatCode>
                <c:ptCount val="12"/>
                <c:pt idx="0">
                  <c:v>2923.1145557299997</c:v>
                </c:pt>
                <c:pt idx="1">
                  <c:v>2751.0088596899991</c:v>
                </c:pt>
                <c:pt idx="2">
                  <c:v>2399.3334739099992</c:v>
                </c:pt>
                <c:pt idx="3">
                  <c:v>2520.0949724399998</c:v>
                </c:pt>
                <c:pt idx="4">
                  <c:v>2528.7218926399996</c:v>
                </c:pt>
                <c:pt idx="5">
                  <c:v>2498.6536446300006</c:v>
                </c:pt>
                <c:pt idx="6">
                  <c:v>2811.0624381500002</c:v>
                </c:pt>
                <c:pt idx="7">
                  <c:v>2661.4591454599999</c:v>
                </c:pt>
                <c:pt idx="8">
                  <c:v>2375.8315732800002</c:v>
                </c:pt>
                <c:pt idx="9">
                  <c:v>2437.2634446299999</c:v>
                </c:pt>
                <c:pt idx="10">
                  <c:v>2384.0075327599993</c:v>
                </c:pt>
                <c:pt idx="11">
                  <c:v>680.6901482799999</c:v>
                </c:pt>
              </c:numCache>
            </c:numRef>
          </c:val>
        </c:ser>
        <c:ser>
          <c:idx val="6"/>
          <c:order val="6"/>
          <c:tx>
            <c:v>2015</c:v>
          </c:tx>
          <c:spPr>
            <a:solidFill>
              <a:schemeClr val="accent2">
                <a:lumMod val="50000"/>
              </a:schemeClr>
            </a:solidFill>
          </c:spPr>
          <c:invertIfNegative val="0"/>
          <c:val>
            <c:numRef>
              <c:f>Taulukko!$I$3:$I$14</c:f>
              <c:numCache>
                <c:formatCode>#,##0.0_ ;[Red]\-#,##0.0\ </c:formatCode>
                <c:ptCount val="12"/>
                <c:pt idx="0">
                  <c:v>2801.1419097999997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16896"/>
        <c:axId val="63509248"/>
      </c:barChart>
      <c:catAx>
        <c:axId val="52816896"/>
        <c:scaling>
          <c:orientation val="minMax"/>
        </c:scaling>
        <c:delete val="0"/>
        <c:axPos val="b"/>
        <c:majorTickMark val="out"/>
        <c:minorTickMark val="none"/>
        <c:tickLblPos val="nextTo"/>
        <c:crossAx val="63509248"/>
        <c:crosses val="autoZero"/>
        <c:auto val="1"/>
        <c:lblAlgn val="ctr"/>
        <c:lblOffset val="100"/>
        <c:noMultiLvlLbl val="0"/>
      </c:catAx>
      <c:valAx>
        <c:axId val="635092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528168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Yhteisöjen tuloveron 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Taulukko!$L$3:$L$14</c:f>
              <c:numCache>
                <c:formatCode>#,##0.0_ ;[Red]\-#,##0.0\ </c:formatCode>
                <c:ptCount val="12"/>
                <c:pt idx="0">
                  <c:v>464.89875952</c:v>
                </c:pt>
                <c:pt idx="1">
                  <c:v>92.021420599999999</c:v>
                </c:pt>
                <c:pt idx="2">
                  <c:v>261.78266995999996</c:v>
                </c:pt>
                <c:pt idx="3">
                  <c:v>1059.2013576999998</c:v>
                </c:pt>
                <c:pt idx="4">
                  <c:v>126.16305708999994</c:v>
                </c:pt>
                <c:pt idx="5">
                  <c:v>265.10493272000002</c:v>
                </c:pt>
                <c:pt idx="6">
                  <c:v>286.97838381000003</c:v>
                </c:pt>
                <c:pt idx="7">
                  <c:v>277.36254958999996</c:v>
                </c:pt>
                <c:pt idx="8">
                  <c:v>230.46781250000006</c:v>
                </c:pt>
                <c:pt idx="9">
                  <c:v>270.55970673000002</c:v>
                </c:pt>
                <c:pt idx="10">
                  <c:v>249.96780604999998</c:v>
                </c:pt>
                <c:pt idx="11">
                  <c:v>-92.535590549999938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Taulukko!$M$3:$M$14</c:f>
              <c:numCache>
                <c:formatCode>#,##0.0_ ;[Red]\-#,##0.0\ </c:formatCode>
                <c:ptCount val="12"/>
                <c:pt idx="0">
                  <c:v>378.85970197000006</c:v>
                </c:pt>
                <c:pt idx="1">
                  <c:v>339.04512260999996</c:v>
                </c:pt>
                <c:pt idx="2">
                  <c:v>253.05742755000003</c:v>
                </c:pt>
                <c:pt idx="3">
                  <c:v>1115.6243877799998</c:v>
                </c:pt>
                <c:pt idx="4">
                  <c:v>234.75580968</c:v>
                </c:pt>
                <c:pt idx="5">
                  <c:v>274.88003273999993</c:v>
                </c:pt>
                <c:pt idx="6">
                  <c:v>308.39072013999998</c:v>
                </c:pt>
                <c:pt idx="7">
                  <c:v>347.54760604000001</c:v>
                </c:pt>
                <c:pt idx="8">
                  <c:v>308.33278250000001</c:v>
                </c:pt>
                <c:pt idx="9">
                  <c:v>380.50835506999994</c:v>
                </c:pt>
                <c:pt idx="10">
                  <c:v>432.89115202000005</c:v>
                </c:pt>
                <c:pt idx="11">
                  <c:v>196.92416105000001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Taulukko!$N$3:$N$14</c:f>
              <c:numCache>
                <c:formatCode>#,##0.0_ ;[Red]\-#,##0.0\ </c:formatCode>
                <c:ptCount val="12"/>
                <c:pt idx="0">
                  <c:v>341.98713978000006</c:v>
                </c:pt>
                <c:pt idx="1">
                  <c:v>337.07804377000008</c:v>
                </c:pt>
                <c:pt idx="2">
                  <c:v>210.20293253</c:v>
                </c:pt>
                <c:pt idx="3">
                  <c:v>636.43694491999997</c:v>
                </c:pt>
                <c:pt idx="4">
                  <c:v>933.43376408999995</c:v>
                </c:pt>
                <c:pt idx="5">
                  <c:v>307.85639917000003</c:v>
                </c:pt>
                <c:pt idx="6">
                  <c:v>421.52214479999998</c:v>
                </c:pt>
                <c:pt idx="7">
                  <c:v>439.39914329999993</c:v>
                </c:pt>
                <c:pt idx="8">
                  <c:v>407.64982293000003</c:v>
                </c:pt>
                <c:pt idx="9">
                  <c:v>466.89418431000001</c:v>
                </c:pt>
                <c:pt idx="10">
                  <c:v>511.43790113</c:v>
                </c:pt>
                <c:pt idx="11">
                  <c:v>169.14142618000005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Taulukko!$O$3:$O$14</c:f>
              <c:numCache>
                <c:formatCode>#,##0.0_ ;[Red]\-#,##0.0\ </c:formatCode>
                <c:ptCount val="12"/>
                <c:pt idx="0">
                  <c:v>401.62684217000003</c:v>
                </c:pt>
                <c:pt idx="1">
                  <c:v>379.40103875</c:v>
                </c:pt>
                <c:pt idx="2">
                  <c:v>256.28039783999998</c:v>
                </c:pt>
                <c:pt idx="3">
                  <c:v>897.20325221999974</c:v>
                </c:pt>
                <c:pt idx="4">
                  <c:v>262.24403430999996</c:v>
                </c:pt>
                <c:pt idx="5">
                  <c:v>285.13045838999994</c:v>
                </c:pt>
                <c:pt idx="6">
                  <c:v>347.38863569</c:v>
                </c:pt>
                <c:pt idx="7">
                  <c:v>335.79503398000003</c:v>
                </c:pt>
                <c:pt idx="8">
                  <c:v>326.57848928999994</c:v>
                </c:pt>
                <c:pt idx="9">
                  <c:v>9.040000480000117</c:v>
                </c:pt>
                <c:pt idx="10">
                  <c:v>554.29578275000006</c:v>
                </c:pt>
                <c:pt idx="11">
                  <c:v>155.43998071999999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Taulukko!$P$3:$P$14</c:f>
              <c:numCache>
                <c:formatCode>#,##0.0_ ;[Red]\-#,##0.0\ </c:formatCode>
                <c:ptCount val="12"/>
                <c:pt idx="0">
                  <c:v>384.48509044000002</c:v>
                </c:pt>
                <c:pt idx="1">
                  <c:v>349.19916996999996</c:v>
                </c:pt>
                <c:pt idx="2">
                  <c:v>190.94520152000001</c:v>
                </c:pt>
                <c:pt idx="3">
                  <c:v>940.93520151000007</c:v>
                </c:pt>
                <c:pt idx="4">
                  <c:v>372.90120232000004</c:v>
                </c:pt>
                <c:pt idx="5">
                  <c:v>320.31919418000001</c:v>
                </c:pt>
                <c:pt idx="6">
                  <c:v>414.27038456000002</c:v>
                </c:pt>
                <c:pt idx="7">
                  <c:v>347.13670318000004</c:v>
                </c:pt>
                <c:pt idx="8">
                  <c:v>362.56924943999991</c:v>
                </c:pt>
                <c:pt idx="9">
                  <c:v>394.90535912000007</c:v>
                </c:pt>
                <c:pt idx="10">
                  <c:v>524.99259691999998</c:v>
                </c:pt>
                <c:pt idx="11">
                  <c:v>167.69282527000001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Taulukko!$Q$3:$Q$14</c:f>
              <c:numCache>
                <c:formatCode>#,##0.0_ ;[Red]\-#,##0.0\ </c:formatCode>
                <c:ptCount val="12"/>
                <c:pt idx="0">
                  <c:v>352.77227319000008</c:v>
                </c:pt>
                <c:pt idx="1">
                  <c:v>274.10564334999998</c:v>
                </c:pt>
                <c:pt idx="2">
                  <c:v>256.15617835</c:v>
                </c:pt>
                <c:pt idx="3">
                  <c:v>774.22832342000004</c:v>
                </c:pt>
                <c:pt idx="4">
                  <c:v>237.14607467000008</c:v>
                </c:pt>
                <c:pt idx="5">
                  <c:v>242.94454277999998</c:v>
                </c:pt>
                <c:pt idx="6">
                  <c:v>295.7371473899999</c:v>
                </c:pt>
                <c:pt idx="7">
                  <c:v>341.84412617999999</c:v>
                </c:pt>
                <c:pt idx="8">
                  <c:v>324.32257327000002</c:v>
                </c:pt>
                <c:pt idx="9">
                  <c:v>460.19679188000003</c:v>
                </c:pt>
                <c:pt idx="10">
                  <c:v>449.17464297000009</c:v>
                </c:pt>
                <c:pt idx="11">
                  <c:v>-21.214188540000009</c:v>
                </c:pt>
              </c:numCache>
            </c:numRef>
          </c:val>
        </c:ser>
        <c:ser>
          <c:idx val="6"/>
          <c:order val="6"/>
          <c:tx>
            <c:v>2015</c:v>
          </c:tx>
          <c:spPr>
            <a:solidFill>
              <a:schemeClr val="accent2">
                <a:lumMod val="50000"/>
              </a:schemeClr>
            </a:solidFill>
          </c:spPr>
          <c:invertIfNegative val="0"/>
          <c:val>
            <c:numRef>
              <c:f>Taulukko!$R$3:$R$14</c:f>
              <c:numCache>
                <c:formatCode>#,##0.0_ ;[Red]\-#,##0.0\ </c:formatCode>
                <c:ptCount val="12"/>
                <c:pt idx="0">
                  <c:v>345.79681829999998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46112"/>
        <c:axId val="63547648"/>
      </c:barChart>
      <c:catAx>
        <c:axId val="63546112"/>
        <c:scaling>
          <c:orientation val="minMax"/>
        </c:scaling>
        <c:delete val="0"/>
        <c:axPos val="b"/>
        <c:majorTickMark val="out"/>
        <c:minorTickMark val="none"/>
        <c:tickLblPos val="nextTo"/>
        <c:crossAx val="63547648"/>
        <c:crossesAt val="0"/>
        <c:auto val="1"/>
        <c:lblAlgn val="ctr"/>
        <c:lblOffset val="100"/>
        <c:noMultiLvlLbl val="0"/>
      </c:catAx>
      <c:valAx>
        <c:axId val="63547648"/>
        <c:scaling>
          <c:orientation val="minMax"/>
          <c:max val="1500"/>
          <c:min val="-2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63546112"/>
        <c:crosses val="autoZero"/>
        <c:crossBetween val="between"/>
        <c:majorUnit val="25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Arvonlisäveron 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Taulukko!$U$3:$U$14</c:f>
              <c:numCache>
                <c:formatCode>#,##0.0_ ;[Red]\-#,##0.0\ </c:formatCode>
                <c:ptCount val="12"/>
                <c:pt idx="0">
                  <c:v>858.93358428999989</c:v>
                </c:pt>
                <c:pt idx="1">
                  <c:v>1089.6644672399998</c:v>
                </c:pt>
                <c:pt idx="2">
                  <c:v>856.12240651000036</c:v>
                </c:pt>
                <c:pt idx="3">
                  <c:v>501.74339332000011</c:v>
                </c:pt>
                <c:pt idx="4">
                  <c:v>867.16273528000011</c:v>
                </c:pt>
                <c:pt idx="5">
                  <c:v>851.05640440999969</c:v>
                </c:pt>
                <c:pt idx="6">
                  <c:v>918.05853222999974</c:v>
                </c:pt>
                <c:pt idx="7">
                  <c:v>1040.5367428199997</c:v>
                </c:pt>
                <c:pt idx="8">
                  <c:v>863.54591930000015</c:v>
                </c:pt>
                <c:pt idx="9">
                  <c:v>892.06321844999991</c:v>
                </c:pt>
                <c:pt idx="10">
                  <c:v>1046.3860157599997</c:v>
                </c:pt>
                <c:pt idx="11">
                  <c:v>914.34766905000004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Taulukko!$V$3:$V$14</c:f>
              <c:numCache>
                <c:formatCode>#,##0.0_ ;[Red]\-#,##0.0\ </c:formatCode>
                <c:ptCount val="12"/>
                <c:pt idx="0">
                  <c:v>929.36929419000023</c:v>
                </c:pt>
                <c:pt idx="1">
                  <c:v>1313.1505415499996</c:v>
                </c:pt>
                <c:pt idx="2">
                  <c:v>659.77597003999983</c:v>
                </c:pt>
                <c:pt idx="3">
                  <c:v>554.25524970999982</c:v>
                </c:pt>
                <c:pt idx="4">
                  <c:v>889.76883359999999</c:v>
                </c:pt>
                <c:pt idx="5">
                  <c:v>814.02388840000037</c:v>
                </c:pt>
                <c:pt idx="6">
                  <c:v>1013.5367373599997</c:v>
                </c:pt>
                <c:pt idx="7">
                  <c:v>1139.7031331800001</c:v>
                </c:pt>
                <c:pt idx="8">
                  <c:v>801.06832261999989</c:v>
                </c:pt>
                <c:pt idx="9">
                  <c:v>947.67377479999982</c:v>
                </c:pt>
                <c:pt idx="10">
                  <c:v>981.4305812900003</c:v>
                </c:pt>
                <c:pt idx="11">
                  <c:v>991.04949783999996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Taulukko!$W$3:$W$14</c:f>
              <c:numCache>
                <c:formatCode>#,##0.0_ ;[Red]\-#,##0.0\ </c:formatCode>
                <c:ptCount val="12"/>
                <c:pt idx="0">
                  <c:v>989.97933301000012</c:v>
                </c:pt>
                <c:pt idx="1">
                  <c:v>1145.4379091699998</c:v>
                </c:pt>
                <c:pt idx="2">
                  <c:v>1016.4628738000002</c:v>
                </c:pt>
                <c:pt idx="3">
                  <c:v>821.50587424000014</c:v>
                </c:pt>
                <c:pt idx="4">
                  <c:v>955.96274791999997</c:v>
                </c:pt>
                <c:pt idx="5">
                  <c:v>933.41803017999996</c:v>
                </c:pt>
                <c:pt idx="6">
                  <c:v>1139.7892930600001</c:v>
                </c:pt>
                <c:pt idx="7">
                  <c:v>1077.1368673699999</c:v>
                </c:pt>
                <c:pt idx="8">
                  <c:v>941.73693654999965</c:v>
                </c:pt>
                <c:pt idx="9">
                  <c:v>1018.0670576299999</c:v>
                </c:pt>
                <c:pt idx="10">
                  <c:v>1094.6612712699998</c:v>
                </c:pt>
                <c:pt idx="11">
                  <c:v>989.3249347499999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Taulukko!$X$3:$X$14</c:f>
              <c:numCache>
                <c:formatCode>#,##0.0_ ;[Red]\-#,##0.0\ </c:formatCode>
                <c:ptCount val="12"/>
                <c:pt idx="0">
                  <c:v>1030.64137205</c:v>
                </c:pt>
                <c:pt idx="1">
                  <c:v>1198.1528723400004</c:v>
                </c:pt>
                <c:pt idx="2">
                  <c:v>1160.0673095200002</c:v>
                </c:pt>
                <c:pt idx="3">
                  <c:v>848.92620378000026</c:v>
                </c:pt>
                <c:pt idx="4">
                  <c:v>1083.7414946399999</c:v>
                </c:pt>
                <c:pt idx="5">
                  <c:v>909.24628300999996</c:v>
                </c:pt>
                <c:pt idx="6">
                  <c:v>1122.1964088200002</c:v>
                </c:pt>
                <c:pt idx="7">
                  <c:v>1184.6216604699998</c:v>
                </c:pt>
                <c:pt idx="8">
                  <c:v>1035.9540743799998</c:v>
                </c:pt>
                <c:pt idx="9">
                  <c:v>1107.3735457899995</c:v>
                </c:pt>
                <c:pt idx="10">
                  <c:v>1159.2138049399998</c:v>
                </c:pt>
                <c:pt idx="11">
                  <c:v>1156.4528391700001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Taulukko!$Y$3:$Y$14</c:f>
              <c:numCache>
                <c:formatCode>#,##0.0_ ;[Red]\-#,##0.0\ </c:formatCode>
                <c:ptCount val="12"/>
                <c:pt idx="0">
                  <c:v>1096.0748073300001</c:v>
                </c:pt>
                <c:pt idx="1">
                  <c:v>1230.3303886800002</c:v>
                </c:pt>
                <c:pt idx="2">
                  <c:v>1247.4220243800005</c:v>
                </c:pt>
                <c:pt idx="3">
                  <c:v>959.00128857000016</c:v>
                </c:pt>
                <c:pt idx="4">
                  <c:v>1078.37012895</c:v>
                </c:pt>
                <c:pt idx="5">
                  <c:v>1168.2058403300002</c:v>
                </c:pt>
                <c:pt idx="6">
                  <c:v>1267.42432684</c:v>
                </c:pt>
                <c:pt idx="7">
                  <c:v>1210.63567472</c:v>
                </c:pt>
                <c:pt idx="8">
                  <c:v>1142.8186234800003</c:v>
                </c:pt>
                <c:pt idx="9">
                  <c:v>1157.9806028199998</c:v>
                </c:pt>
                <c:pt idx="10">
                  <c:v>1185.5436399800001</c:v>
                </c:pt>
                <c:pt idx="11">
                  <c:v>1284.09482845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Taulukko!$Z$3:$Z$14</c:f>
              <c:numCache>
                <c:formatCode>#,##0.0_ ;[Red]\-#,##0.0\ </c:formatCode>
                <c:ptCount val="12"/>
                <c:pt idx="0">
                  <c:v>1182.96272011</c:v>
                </c:pt>
                <c:pt idx="1">
                  <c:v>1280.0534681500003</c:v>
                </c:pt>
                <c:pt idx="2">
                  <c:v>1238.0664297299998</c:v>
                </c:pt>
                <c:pt idx="3">
                  <c:v>971.37624219999987</c:v>
                </c:pt>
                <c:pt idx="4">
                  <c:v>1117.33148248</c:v>
                </c:pt>
                <c:pt idx="5">
                  <c:v>1148.51921793</c:v>
                </c:pt>
                <c:pt idx="6">
                  <c:v>1230.3723991499996</c:v>
                </c:pt>
                <c:pt idx="7">
                  <c:v>1257.8609653500002</c:v>
                </c:pt>
                <c:pt idx="8">
                  <c:v>1138.82058914</c:v>
                </c:pt>
                <c:pt idx="9">
                  <c:v>1134.70318335</c:v>
                </c:pt>
                <c:pt idx="10">
                  <c:v>1175.5038382699995</c:v>
                </c:pt>
                <c:pt idx="11">
                  <c:v>1259.8789919799999</c:v>
                </c:pt>
              </c:numCache>
            </c:numRef>
          </c:val>
        </c:ser>
        <c:ser>
          <c:idx val="6"/>
          <c:order val="6"/>
          <c:tx>
            <c:v>2015</c:v>
          </c:tx>
          <c:spPr>
            <a:solidFill>
              <a:schemeClr val="accent2">
                <a:lumMod val="50000"/>
              </a:schemeClr>
            </a:solidFill>
          </c:spPr>
          <c:invertIfNegative val="0"/>
          <c:val>
            <c:numRef>
              <c:f>Taulukko!$AA$3:$AA$14</c:f>
              <c:numCache>
                <c:formatCode>#,##0.0_ ;[Red]\-#,##0.0\ </c:formatCode>
                <c:ptCount val="12"/>
                <c:pt idx="0">
                  <c:v>1102.7747324599995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32896"/>
        <c:axId val="104046976"/>
      </c:barChart>
      <c:catAx>
        <c:axId val="104032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04046976"/>
        <c:crossesAt val="0"/>
        <c:auto val="1"/>
        <c:lblAlgn val="ctr"/>
        <c:lblOffset val="100"/>
        <c:noMultiLvlLbl val="0"/>
      </c:catAx>
      <c:valAx>
        <c:axId val="104046976"/>
        <c:scaling>
          <c:orientation val="minMax"/>
          <c:max val="15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04032896"/>
        <c:crosses val="autoZero"/>
        <c:crossBetween val="between"/>
        <c:majorUnit val="25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499200</xdr:colOff>
      <xdr:row>18</xdr:row>
      <xdr:rowOff>109350</xdr:rowOff>
    </xdr:to>
    <xdr:graphicFrame macro="">
      <xdr:nvGraphicFramePr>
        <xdr:cNvPr id="8" name="Kaavi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85724</xdr:rowOff>
    </xdr:from>
    <xdr:to>
      <xdr:col>13</xdr:col>
      <xdr:colOff>499200</xdr:colOff>
      <xdr:row>38</xdr:row>
      <xdr:rowOff>109349</xdr:rowOff>
    </xdr:to>
    <xdr:graphicFrame macro="">
      <xdr:nvGraphicFramePr>
        <xdr:cNvPr id="9" name="Kaavi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85723</xdr:rowOff>
    </xdr:from>
    <xdr:to>
      <xdr:col>13</xdr:col>
      <xdr:colOff>499200</xdr:colOff>
      <xdr:row>58</xdr:row>
      <xdr:rowOff>109348</xdr:rowOff>
    </xdr:to>
    <xdr:graphicFrame macro="">
      <xdr:nvGraphicFramePr>
        <xdr:cNvPr id="10" name="Kaavi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</xdr:rowOff>
    </xdr:from>
    <xdr:to>
      <xdr:col>13</xdr:col>
      <xdr:colOff>499200</xdr:colOff>
      <xdr:row>78</xdr:row>
      <xdr:rowOff>109351</xdr:rowOff>
    </xdr:to>
    <xdr:graphicFrame macro="">
      <xdr:nvGraphicFramePr>
        <xdr:cNvPr id="11" name="Kaavi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352425</xdr:colOff>
      <xdr:row>57</xdr:row>
      <xdr:rowOff>0</xdr:rowOff>
    </xdr:from>
    <xdr:to>
      <xdr:col>13</xdr:col>
      <xdr:colOff>55245</xdr:colOff>
      <xdr:row>58</xdr:row>
      <xdr:rowOff>78127</xdr:rowOff>
    </xdr:to>
    <xdr:pic>
      <xdr:nvPicPr>
        <xdr:cNvPr id="12" name="Kuva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2425" y="9077325"/>
          <a:ext cx="7627620" cy="240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1"/>
  <sheetViews>
    <sheetView showGridLine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5" sqref="B25"/>
    </sheetView>
  </sheetViews>
  <sheetFormatPr defaultRowHeight="12.75" x14ac:dyDescent="0.2"/>
  <cols>
    <col min="1" max="1" width="5.7109375" customWidth="1"/>
    <col min="2" max="2" width="14.7109375" customWidth="1"/>
    <col min="3" max="4" width="10.7109375" style="4" customWidth="1"/>
    <col min="5" max="22" width="10.7109375" customWidth="1"/>
    <col min="23" max="24" width="10.7109375" style="4" customWidth="1"/>
    <col min="25" max="27" width="10.7109375" customWidth="1"/>
    <col min="28" max="29" width="10.7109375" style="4" customWidth="1"/>
    <col min="30" max="32" width="10.7109375" customWidth="1"/>
    <col min="33" max="34" width="10.7109375" style="4" customWidth="1"/>
    <col min="35" max="65" width="10.7109375" customWidth="1"/>
  </cols>
  <sheetData>
    <row r="1" spans="1:65" ht="17.25" x14ac:dyDescent="0.3">
      <c r="A1" s="51"/>
      <c r="B1" s="52"/>
      <c r="C1" s="53" t="s">
        <v>0</v>
      </c>
      <c r="D1" s="54"/>
      <c r="E1" s="54"/>
      <c r="F1" s="54"/>
      <c r="G1" s="54"/>
      <c r="H1" s="54"/>
      <c r="I1" s="54"/>
      <c r="J1" s="54"/>
      <c r="K1" s="55"/>
      <c r="L1" s="53" t="s">
        <v>1</v>
      </c>
      <c r="M1" s="54"/>
      <c r="N1" s="54"/>
      <c r="O1" s="54"/>
      <c r="P1" s="54"/>
      <c r="Q1" s="54"/>
      <c r="R1" s="54"/>
      <c r="S1" s="54"/>
      <c r="T1" s="55"/>
      <c r="U1" s="53" t="s">
        <v>25</v>
      </c>
      <c r="V1" s="54"/>
      <c r="W1" s="54"/>
      <c r="X1" s="54"/>
      <c r="Y1" s="54"/>
      <c r="Z1" s="54"/>
      <c r="AA1" s="54"/>
      <c r="AB1" s="54"/>
      <c r="AC1" s="55"/>
      <c r="AD1" s="53" t="s">
        <v>2</v>
      </c>
      <c r="AE1" s="54"/>
      <c r="AF1" s="54"/>
      <c r="AG1" s="54"/>
      <c r="AH1" s="54"/>
      <c r="AI1" s="54"/>
      <c r="AJ1" s="54"/>
      <c r="AK1" s="54"/>
      <c r="AL1" s="55"/>
      <c r="AM1" s="53" t="s">
        <v>3</v>
      </c>
      <c r="AN1" s="54"/>
      <c r="AO1" s="54"/>
      <c r="AP1" s="54"/>
      <c r="AQ1" s="54"/>
      <c r="AR1" s="54"/>
      <c r="AS1" s="54"/>
      <c r="AT1" s="54"/>
      <c r="AU1" s="55"/>
      <c r="AV1" s="53" t="s">
        <v>4</v>
      </c>
      <c r="AW1" s="54"/>
      <c r="AX1" s="54"/>
      <c r="AY1" s="54"/>
      <c r="AZ1" s="54"/>
      <c r="BA1" s="54"/>
      <c r="BB1" s="54"/>
      <c r="BC1" s="54"/>
      <c r="BD1" s="55"/>
      <c r="BE1" s="53" t="s">
        <v>5</v>
      </c>
      <c r="BF1" s="54"/>
      <c r="BG1" s="54"/>
      <c r="BH1" s="54"/>
      <c r="BI1" s="54"/>
      <c r="BJ1" s="54"/>
      <c r="BK1" s="54"/>
      <c r="BL1" s="54"/>
      <c r="BM1" s="55"/>
    </row>
    <row r="2" spans="1:65" ht="17.45" customHeight="1" x14ac:dyDescent="0.25">
      <c r="A2" s="51"/>
      <c r="B2" s="52"/>
      <c r="C2" s="33">
        <v>2009</v>
      </c>
      <c r="D2" s="34">
        <v>2010</v>
      </c>
      <c r="E2" s="35">
        <v>2011</v>
      </c>
      <c r="F2" s="35">
        <v>2012</v>
      </c>
      <c r="G2" s="36">
        <v>2013</v>
      </c>
      <c r="H2" s="36">
        <v>2014</v>
      </c>
      <c r="I2" s="36">
        <v>2015</v>
      </c>
      <c r="J2" s="35" t="s">
        <v>6</v>
      </c>
      <c r="K2" s="37" t="s">
        <v>22</v>
      </c>
      <c r="L2" s="33">
        <v>2009</v>
      </c>
      <c r="M2" s="34">
        <v>2010</v>
      </c>
      <c r="N2" s="35">
        <v>2011</v>
      </c>
      <c r="O2" s="35">
        <v>2012</v>
      </c>
      <c r="P2" s="36">
        <v>2013</v>
      </c>
      <c r="Q2" s="36">
        <v>2014</v>
      </c>
      <c r="R2" s="36">
        <v>2015</v>
      </c>
      <c r="S2" s="35" t="s">
        <v>6</v>
      </c>
      <c r="T2" s="37" t="s">
        <v>22</v>
      </c>
      <c r="U2" s="33">
        <v>2009</v>
      </c>
      <c r="V2" s="34">
        <v>2010</v>
      </c>
      <c r="W2" s="35">
        <v>2011</v>
      </c>
      <c r="X2" s="35">
        <v>2012</v>
      </c>
      <c r="Y2" s="36">
        <v>2013</v>
      </c>
      <c r="Z2" s="36">
        <v>2014</v>
      </c>
      <c r="AA2" s="36">
        <v>2015</v>
      </c>
      <c r="AB2" s="35" t="s">
        <v>6</v>
      </c>
      <c r="AC2" s="37" t="s">
        <v>22</v>
      </c>
      <c r="AD2" s="33">
        <v>2009</v>
      </c>
      <c r="AE2" s="34">
        <v>2010</v>
      </c>
      <c r="AF2" s="35">
        <v>2011</v>
      </c>
      <c r="AG2" s="35">
        <v>2012</v>
      </c>
      <c r="AH2" s="36">
        <v>2013</v>
      </c>
      <c r="AI2" s="36">
        <v>2014</v>
      </c>
      <c r="AJ2" s="36">
        <v>2015</v>
      </c>
      <c r="AK2" s="35" t="s">
        <v>6</v>
      </c>
      <c r="AL2" s="37" t="s">
        <v>22</v>
      </c>
      <c r="AM2" s="33">
        <v>2009</v>
      </c>
      <c r="AN2" s="34">
        <v>2010</v>
      </c>
      <c r="AO2" s="35">
        <v>2011</v>
      </c>
      <c r="AP2" s="35">
        <v>2012</v>
      </c>
      <c r="AQ2" s="36">
        <v>2013</v>
      </c>
      <c r="AR2" s="36">
        <v>2014</v>
      </c>
      <c r="AS2" s="36">
        <v>2015</v>
      </c>
      <c r="AT2" s="35" t="s">
        <v>6</v>
      </c>
      <c r="AU2" s="37" t="s">
        <v>22</v>
      </c>
      <c r="AV2" s="33">
        <v>2009</v>
      </c>
      <c r="AW2" s="34">
        <v>2010</v>
      </c>
      <c r="AX2" s="35">
        <v>2011</v>
      </c>
      <c r="AY2" s="35">
        <v>2012</v>
      </c>
      <c r="AZ2" s="36">
        <v>2013</v>
      </c>
      <c r="BA2" s="36">
        <v>2014</v>
      </c>
      <c r="BB2" s="36">
        <v>2015</v>
      </c>
      <c r="BC2" s="35" t="s">
        <v>6</v>
      </c>
      <c r="BD2" s="37" t="s">
        <v>22</v>
      </c>
      <c r="BE2" s="33">
        <v>2009</v>
      </c>
      <c r="BF2" s="34">
        <v>2010</v>
      </c>
      <c r="BG2" s="35">
        <v>2011</v>
      </c>
      <c r="BH2" s="35">
        <v>2012</v>
      </c>
      <c r="BI2" s="36">
        <v>2013</v>
      </c>
      <c r="BJ2" s="36">
        <v>2014</v>
      </c>
      <c r="BK2" s="36">
        <v>2015</v>
      </c>
      <c r="BL2" s="35" t="s">
        <v>6</v>
      </c>
      <c r="BM2" s="37" t="s">
        <v>22</v>
      </c>
    </row>
    <row r="3" spans="1:65" ht="15.75" x14ac:dyDescent="0.25">
      <c r="A3" s="50" t="s">
        <v>7</v>
      </c>
      <c r="B3" s="28" t="s">
        <v>8</v>
      </c>
      <c r="C3" s="8">
        <v>2438.4894370000002</v>
      </c>
      <c r="D3" s="9">
        <v>2267.8729725899998</v>
      </c>
      <c r="E3" s="9">
        <v>2569.4415816599999</v>
      </c>
      <c r="F3" s="9">
        <v>2754.4681534000001</v>
      </c>
      <c r="G3" s="29">
        <v>2597.2677232400001</v>
      </c>
      <c r="H3" s="29">
        <v>2923.1145557299997</v>
      </c>
      <c r="I3" s="29">
        <v>2801.1419097999997</v>
      </c>
      <c r="J3" s="29">
        <f>IF(I3=0,"",IF(H3&lt;0,(I3-H3)/-H3*100,(I3-H3)/H3*100))</f>
        <v>-4.1726946927517643</v>
      </c>
      <c r="K3" s="10">
        <f>IF(OR($BK3="",I3=""),"",I3/$BK3*100)</f>
        <v>59.836244274605768</v>
      </c>
      <c r="L3" s="8">
        <v>464.89875952</v>
      </c>
      <c r="M3" s="9">
        <v>378.85970197000006</v>
      </c>
      <c r="N3" s="9">
        <v>341.98713978000006</v>
      </c>
      <c r="O3" s="9">
        <v>401.62684217000003</v>
      </c>
      <c r="P3" s="29">
        <v>384.48509044000002</v>
      </c>
      <c r="Q3" s="29">
        <v>352.77227319000008</v>
      </c>
      <c r="R3" s="29">
        <v>345.79681829999998</v>
      </c>
      <c r="S3" s="29">
        <f>IF(R3=0,"",IF(Q3&lt;0,(R3-Q3)/-Q3*100,(R3-Q3)/Q3*100))</f>
        <v>-1.9773251528311508</v>
      </c>
      <c r="T3" s="10">
        <f>IF(OR($BK3="",R3=""),"",R3/$BK3*100)</f>
        <v>7.3866956960626116</v>
      </c>
      <c r="U3" s="8">
        <v>858.93358428999989</v>
      </c>
      <c r="V3" s="9">
        <v>929.36929419000023</v>
      </c>
      <c r="W3" s="9">
        <v>989.97933301000012</v>
      </c>
      <c r="X3" s="9">
        <v>1030.64137205</v>
      </c>
      <c r="Y3" s="29">
        <v>1096.0748073300001</v>
      </c>
      <c r="Z3" s="29">
        <v>1182.96272011</v>
      </c>
      <c r="AA3" s="29">
        <v>1102.7747324599995</v>
      </c>
      <c r="AB3" s="29">
        <f>IF(AA3=0,"",IF(Z3&lt;0,(AA3-Z3)/-Z3*100,(AA3-Z3)/Z3*100))</f>
        <v>-6.7785726707046177</v>
      </c>
      <c r="AC3" s="10">
        <f>IF(OR($BK3="",AA3=""),"",AA3/$BK3*100)</f>
        <v>23.556785195524391</v>
      </c>
      <c r="AD3" s="8">
        <v>205.90540582</v>
      </c>
      <c r="AE3" s="9">
        <v>157.49099699000001</v>
      </c>
      <c r="AF3" s="9">
        <v>137.43609723999998</v>
      </c>
      <c r="AG3" s="9">
        <v>135.96510527000001</v>
      </c>
      <c r="AH3" s="29">
        <v>137.42761898999998</v>
      </c>
      <c r="AI3" s="29">
        <v>133.65662295999999</v>
      </c>
      <c r="AJ3" s="29">
        <v>140.82048330000001</v>
      </c>
      <c r="AK3" s="29">
        <f>IF(AJ3=0,"",IF(AI3&lt;0,(AJ3-AI3)/-AI3*100,(AJ3-AI3)/AI3*100))</f>
        <v>5.3598992562785117</v>
      </c>
      <c r="AL3" s="10">
        <f>IF(OR($BK3="",AJ3=""),"",AJ3/$BK3*100)</f>
        <v>3.0081192274219579</v>
      </c>
      <c r="AM3" s="8">
        <v>1.4627967999999998</v>
      </c>
      <c r="AN3" s="9">
        <v>0.50953254000000003</v>
      </c>
      <c r="AO3" s="9">
        <v>1.6949432399999997</v>
      </c>
      <c r="AP3" s="9">
        <v>1.4469982600000002</v>
      </c>
      <c r="AQ3" s="29">
        <v>3.2959514000000003</v>
      </c>
      <c r="AR3" s="29">
        <v>2.4642323299999997</v>
      </c>
      <c r="AS3" s="29">
        <v>3.7419419500000006</v>
      </c>
      <c r="AT3" s="29">
        <f>IF(AS3=0,"",IF(AR3&lt;0,(AS3-AR3)/-AR3*100,(AS3-AR3)/AR3*100))</f>
        <v>51.850209269837841</v>
      </c>
      <c r="AU3" s="10">
        <f>IF(OR($BK3="",AS3=""),"",AS3/$BK3*100)</f>
        <v>7.9933027240873103E-2</v>
      </c>
      <c r="AV3" s="8">
        <v>292.41439118</v>
      </c>
      <c r="AW3" s="9">
        <v>186.49394439</v>
      </c>
      <c r="AX3" s="9">
        <v>213.91801751000003</v>
      </c>
      <c r="AY3" s="9">
        <v>250.12439319999999</v>
      </c>
      <c r="AZ3" s="29">
        <v>240.02276999999998</v>
      </c>
      <c r="BA3" s="29">
        <v>264.64020859999999</v>
      </c>
      <c r="BB3" s="29">
        <v>287.07058531000001</v>
      </c>
      <c r="BC3" s="29">
        <f>IF(BB3=0,"",IF(BA3&lt;0,(BB3-BA3)/-BA3*100,(BB3-BA3)/BA3*100))</f>
        <v>8.4758007215385867</v>
      </c>
      <c r="BD3" s="10">
        <f>IF(OR($BK3="",BB3=""),"",BB3/$BK3*100)</f>
        <v>6.1322225791443961</v>
      </c>
      <c r="BE3" s="8">
        <v>4262.1043746099995</v>
      </c>
      <c r="BF3" s="9">
        <v>3920.5964426700002</v>
      </c>
      <c r="BG3" s="9">
        <v>4254.4571124400009</v>
      </c>
      <c r="BH3" s="9">
        <v>4574.2728643500004</v>
      </c>
      <c r="BI3" s="29">
        <v>4458.5739613999995</v>
      </c>
      <c r="BJ3" s="29">
        <v>4859.6106129199989</v>
      </c>
      <c r="BK3" s="29">
        <v>4681.3464711199995</v>
      </c>
      <c r="BL3" s="29">
        <f>IF(BK3=0,"",IF(BJ3&lt;0,(BK3-BJ3)/-BJ3*100,(BK3-BJ3)/BJ3*100))</f>
        <v>-3.6682803623413287</v>
      </c>
      <c r="BM3" s="10">
        <f>IF(OR($BK3="",BK3=""),"",BK3/$BK3*100)</f>
        <v>100</v>
      </c>
    </row>
    <row r="4" spans="1:65" ht="15.75" x14ac:dyDescent="0.25">
      <c r="A4" s="50"/>
      <c r="B4" s="11" t="s">
        <v>9</v>
      </c>
      <c r="C4" s="12">
        <v>2771.6069235199998</v>
      </c>
      <c r="D4" s="13">
        <v>2330.4093225400002</v>
      </c>
      <c r="E4" s="14">
        <v>2406.0395153299996</v>
      </c>
      <c r="F4" s="14">
        <v>2591.6163326999999</v>
      </c>
      <c r="G4" s="30">
        <v>2636.6067535399998</v>
      </c>
      <c r="H4" s="30">
        <v>2751.0088596899991</v>
      </c>
      <c r="I4" s="30"/>
      <c r="J4" s="30" t="str">
        <f t="shared" ref="J4:J16" si="0">IF(I4=0,"",IF(H4&lt;0,(I4-H4)/-H4*100,(I4-H4)/H4*100))</f>
        <v/>
      </c>
      <c r="K4" s="15" t="str">
        <f t="shared" ref="K4:K16" si="1">IF(OR($BK4="",I4=""),"",I4/$BK4*100)</f>
        <v/>
      </c>
      <c r="L4" s="12">
        <v>92.021420599999999</v>
      </c>
      <c r="M4" s="13">
        <v>339.04512260999996</v>
      </c>
      <c r="N4" s="14">
        <v>337.07804377000008</v>
      </c>
      <c r="O4" s="14">
        <v>379.40103875</v>
      </c>
      <c r="P4" s="30">
        <v>349.19916996999996</v>
      </c>
      <c r="Q4" s="30">
        <v>274.10564334999998</v>
      </c>
      <c r="R4" s="30"/>
      <c r="S4" s="30" t="str">
        <f t="shared" ref="S4:S16" si="2">IF(R4=0,"",IF(Q4&lt;0,(R4-Q4)/-Q4*100,(R4-Q4)/Q4*100))</f>
        <v/>
      </c>
      <c r="T4" s="15" t="str">
        <f t="shared" ref="T4:T16" si="3">IF(OR($BK4="",R4=""),"",R4/$BK4*100)</f>
        <v/>
      </c>
      <c r="U4" s="12">
        <v>1089.6644672399998</v>
      </c>
      <c r="V4" s="13">
        <v>1313.1505415499996</v>
      </c>
      <c r="W4" s="14">
        <v>1145.4379091699998</v>
      </c>
      <c r="X4" s="14">
        <v>1198.1528723400004</v>
      </c>
      <c r="Y4" s="30">
        <v>1230.3303886800002</v>
      </c>
      <c r="Z4" s="30">
        <v>1280.0534681500003</v>
      </c>
      <c r="AA4" s="30"/>
      <c r="AB4" s="30" t="str">
        <f t="shared" ref="AB4:AB16" si="4">IF(AA4=0,"",IF(Z4&lt;0,(AA4-Z4)/-Z4*100,(AA4-Z4)/Z4*100))</f>
        <v/>
      </c>
      <c r="AC4" s="15" t="str">
        <f t="shared" ref="AC4:AC16" si="5">IF(OR($BK4="",AA4=""),"",AA4/$BK4*100)</f>
        <v/>
      </c>
      <c r="AD4" s="12">
        <v>196.80568510000003</v>
      </c>
      <c r="AE4" s="13">
        <v>114.11628131000001</v>
      </c>
      <c r="AF4" s="14">
        <v>119.58849584999999</v>
      </c>
      <c r="AG4" s="14">
        <v>128.67019605999999</v>
      </c>
      <c r="AH4" s="30">
        <v>125.08441194000001</v>
      </c>
      <c r="AI4" s="30">
        <v>132.88918236000001</v>
      </c>
      <c r="AJ4" s="30"/>
      <c r="AK4" s="30" t="str">
        <f t="shared" ref="AK4:AK16" si="6">IF(AJ4=0,"",IF(AI4&lt;0,(AJ4-AI4)/-AI4*100,(AJ4-AI4)/AI4*100))</f>
        <v/>
      </c>
      <c r="AL4" s="15" t="str">
        <f t="shared" ref="AL4:AL16" si="7">IF(OR($BK4="",AJ4=""),"",AJ4/$BK4*100)</f>
        <v/>
      </c>
      <c r="AM4" s="12">
        <v>-1.2454650000000012E-2</v>
      </c>
      <c r="AN4" s="13">
        <v>4.5361799999999897E-2</v>
      </c>
      <c r="AO4" s="14">
        <v>0.55903841999999981</v>
      </c>
      <c r="AP4" s="14">
        <v>0.72434732999999984</v>
      </c>
      <c r="AQ4" s="30">
        <v>1.2420402799999999</v>
      </c>
      <c r="AR4" s="30">
        <v>0.85809490000000044</v>
      </c>
      <c r="AS4" s="30"/>
      <c r="AT4" s="30" t="str">
        <f t="shared" ref="AT4:AT16" si="8">IF(AS4=0,"",IF(AR4&lt;0,(AS4-AR4)/-AR4*100,(AS4-AR4)/AR4*100))</f>
        <v/>
      </c>
      <c r="AU4" s="15" t="str">
        <f t="shared" ref="AU4:AU16" si="9">IF(OR($BK4="",AS4=""),"",AS4/$BK4*100)</f>
        <v/>
      </c>
      <c r="AV4" s="12">
        <v>332.52359708</v>
      </c>
      <c r="AW4" s="13">
        <v>227.50648458000001</v>
      </c>
      <c r="AX4" s="14">
        <v>227.82820428000002</v>
      </c>
      <c r="AY4" s="14">
        <v>258.11810144000003</v>
      </c>
      <c r="AZ4" s="30">
        <v>288.72136254999998</v>
      </c>
      <c r="BA4" s="30">
        <v>294.29898434</v>
      </c>
      <c r="BB4" s="30"/>
      <c r="BC4" s="30" t="str">
        <f t="shared" ref="BC4:BC16" si="10">IF(BB4=0,"",IF(BA4&lt;0,(BB4-BA4)/-BA4*100,(BB4-BA4)/BA4*100))</f>
        <v/>
      </c>
      <c r="BD4" s="15" t="str">
        <f t="shared" ref="BD4:BD16" si="11">IF(OR($BK4="",BB4=""),"",BB4/$BK4*100)</f>
        <v/>
      </c>
      <c r="BE4" s="12">
        <v>4482.6096388899987</v>
      </c>
      <c r="BF4" s="13">
        <v>4324.27311439</v>
      </c>
      <c r="BG4" s="14">
        <v>4236.5312068200001</v>
      </c>
      <c r="BH4" s="14">
        <v>4556.6828886200001</v>
      </c>
      <c r="BI4" s="30">
        <v>4631.18412696</v>
      </c>
      <c r="BJ4" s="30">
        <v>4733.2142327900001</v>
      </c>
      <c r="BK4" s="30"/>
      <c r="BL4" s="30" t="str">
        <f t="shared" ref="BL4:BL16" si="12">IF(BK4=0,"",IF(BJ4&lt;0,(BK4-BJ4)/-BJ4*100,(BK4-BJ4)/BJ4*100))</f>
        <v/>
      </c>
      <c r="BM4" s="15" t="str">
        <f t="shared" ref="BM4:BM16" si="13">IF(OR($BK4="",BK4=""),"",BK4/$BK4*100)</f>
        <v/>
      </c>
    </row>
    <row r="5" spans="1:65" ht="15.75" x14ac:dyDescent="0.25">
      <c r="A5" s="50"/>
      <c r="B5" s="7" t="s">
        <v>10</v>
      </c>
      <c r="C5" s="16">
        <v>2054.8520573000001</v>
      </c>
      <c r="D5" s="17">
        <v>2084.2486028900003</v>
      </c>
      <c r="E5" s="18">
        <v>2145.2911804500004</v>
      </c>
      <c r="F5" s="18">
        <v>2250.05672989</v>
      </c>
      <c r="G5" s="31">
        <v>2340.3156406700004</v>
      </c>
      <c r="H5" s="31">
        <v>2399.3334739099992</v>
      </c>
      <c r="I5" s="31"/>
      <c r="J5" s="31" t="str">
        <f t="shared" si="0"/>
        <v/>
      </c>
      <c r="K5" s="19" t="str">
        <f t="shared" si="1"/>
        <v/>
      </c>
      <c r="L5" s="16">
        <v>261.78266995999996</v>
      </c>
      <c r="M5" s="17">
        <v>253.05742755000003</v>
      </c>
      <c r="N5" s="18">
        <v>210.20293253</v>
      </c>
      <c r="O5" s="18">
        <v>256.28039783999998</v>
      </c>
      <c r="P5" s="31">
        <v>190.94520152000001</v>
      </c>
      <c r="Q5" s="31">
        <v>256.15617835</v>
      </c>
      <c r="R5" s="31"/>
      <c r="S5" s="31" t="str">
        <f t="shared" si="2"/>
        <v/>
      </c>
      <c r="T5" s="19" t="str">
        <f t="shared" si="3"/>
        <v/>
      </c>
      <c r="U5" s="16">
        <v>856.12240651000036</v>
      </c>
      <c r="V5" s="17">
        <v>659.77597003999983</v>
      </c>
      <c r="W5" s="18">
        <v>1016.4628738000002</v>
      </c>
      <c r="X5" s="18">
        <v>1160.0673095200002</v>
      </c>
      <c r="Y5" s="31">
        <v>1247.4220243800005</v>
      </c>
      <c r="Z5" s="31">
        <v>1238.0664297299998</v>
      </c>
      <c r="AA5" s="31"/>
      <c r="AB5" s="31" t="str">
        <f t="shared" si="4"/>
        <v/>
      </c>
      <c r="AC5" s="19" t="str">
        <f t="shared" si="5"/>
        <v/>
      </c>
      <c r="AD5" s="16">
        <v>197.65992258000003</v>
      </c>
      <c r="AE5" s="17">
        <v>127.03045422</v>
      </c>
      <c r="AF5" s="18">
        <v>123.8699076</v>
      </c>
      <c r="AG5" s="18">
        <v>131.74415329999999</v>
      </c>
      <c r="AH5" s="31">
        <v>127.24863102</v>
      </c>
      <c r="AI5" s="31">
        <v>133.59453618999999</v>
      </c>
      <c r="AJ5" s="31"/>
      <c r="AK5" s="31" t="str">
        <f t="shared" si="6"/>
        <v/>
      </c>
      <c r="AL5" s="19" t="str">
        <f t="shared" si="7"/>
        <v/>
      </c>
      <c r="AM5" s="16">
        <v>0.33326208000000013</v>
      </c>
      <c r="AN5" s="17">
        <v>1.1859837400000002</v>
      </c>
      <c r="AO5" s="18">
        <v>-1.2217482099999999</v>
      </c>
      <c r="AP5" s="18">
        <v>5.7558046600000008</v>
      </c>
      <c r="AQ5" s="31">
        <v>7.1262465099999996</v>
      </c>
      <c r="AR5" s="31">
        <v>8.260864650000002</v>
      </c>
      <c r="AS5" s="31"/>
      <c r="AT5" s="31" t="str">
        <f t="shared" si="8"/>
        <v/>
      </c>
      <c r="AU5" s="19" t="str">
        <f t="shared" si="9"/>
        <v/>
      </c>
      <c r="AV5" s="16">
        <v>180.47124623000002</v>
      </c>
      <c r="AW5" s="17">
        <v>147.80203223999999</v>
      </c>
      <c r="AX5" s="18">
        <v>173.30573426999999</v>
      </c>
      <c r="AY5" s="18">
        <v>199.80028813000004</v>
      </c>
      <c r="AZ5" s="31">
        <v>228.93725533999998</v>
      </c>
      <c r="BA5" s="31">
        <v>271.86390460000001</v>
      </c>
      <c r="BB5" s="31"/>
      <c r="BC5" s="31" t="str">
        <f t="shared" si="10"/>
        <v/>
      </c>
      <c r="BD5" s="19" t="str">
        <f t="shared" si="11"/>
        <v/>
      </c>
      <c r="BE5" s="16">
        <v>3551.2215646600007</v>
      </c>
      <c r="BF5" s="17">
        <v>3273.1004706799995</v>
      </c>
      <c r="BG5" s="18">
        <v>3667.9108804400012</v>
      </c>
      <c r="BH5" s="18">
        <v>4003.7046833400009</v>
      </c>
      <c r="BI5" s="31">
        <v>4141.9949994400013</v>
      </c>
      <c r="BJ5" s="31">
        <v>4307.2753874299997</v>
      </c>
      <c r="BK5" s="31"/>
      <c r="BL5" s="31" t="str">
        <f t="shared" si="12"/>
        <v/>
      </c>
      <c r="BM5" s="19" t="str">
        <f t="shared" si="13"/>
        <v/>
      </c>
    </row>
    <row r="6" spans="1:65" ht="15.75" x14ac:dyDescent="0.25">
      <c r="A6" s="50"/>
      <c r="B6" s="11" t="s">
        <v>11</v>
      </c>
      <c r="C6" s="12">
        <v>2131.06562751</v>
      </c>
      <c r="D6" s="13">
        <v>2225.4867845899998</v>
      </c>
      <c r="E6" s="14">
        <v>2285.9140969</v>
      </c>
      <c r="F6" s="14">
        <v>2375.6314140700001</v>
      </c>
      <c r="G6" s="30">
        <v>2492.3684475299997</v>
      </c>
      <c r="H6" s="30">
        <v>2520.0949724399998</v>
      </c>
      <c r="I6" s="30"/>
      <c r="J6" s="30" t="str">
        <f t="shared" si="0"/>
        <v/>
      </c>
      <c r="K6" s="15" t="str">
        <f t="shared" si="1"/>
        <v/>
      </c>
      <c r="L6" s="12">
        <v>1059.2013576999998</v>
      </c>
      <c r="M6" s="13">
        <v>1115.6243877799998</v>
      </c>
      <c r="N6" s="14">
        <v>636.43694491999997</v>
      </c>
      <c r="O6" s="14">
        <v>897.20325221999974</v>
      </c>
      <c r="P6" s="30">
        <v>940.93520151000007</v>
      </c>
      <c r="Q6" s="30">
        <v>774.22832342000004</v>
      </c>
      <c r="R6" s="30"/>
      <c r="S6" s="30" t="str">
        <f t="shared" si="2"/>
        <v/>
      </c>
      <c r="T6" s="15" t="str">
        <f t="shared" si="3"/>
        <v/>
      </c>
      <c r="U6" s="12">
        <v>501.74339332000011</v>
      </c>
      <c r="V6" s="13">
        <v>554.25524970999982</v>
      </c>
      <c r="W6" s="14">
        <v>821.50587424000014</v>
      </c>
      <c r="X6" s="14">
        <v>848.92620378000026</v>
      </c>
      <c r="Y6" s="30">
        <v>959.00128857000016</v>
      </c>
      <c r="Z6" s="30">
        <v>971.37624219999987</v>
      </c>
      <c r="AA6" s="30"/>
      <c r="AB6" s="30" t="str">
        <f t="shared" si="4"/>
        <v/>
      </c>
      <c r="AC6" s="15" t="str">
        <f t="shared" si="5"/>
        <v/>
      </c>
      <c r="AD6" s="12">
        <v>199.96707885999999</v>
      </c>
      <c r="AE6" s="13">
        <v>127.69024372</v>
      </c>
      <c r="AF6" s="14">
        <v>129.67438847</v>
      </c>
      <c r="AG6" s="14">
        <v>137.00846258999999</v>
      </c>
      <c r="AH6" s="30">
        <v>131.56710852000001</v>
      </c>
      <c r="AI6" s="30">
        <v>135.09209523000001</v>
      </c>
      <c r="AJ6" s="30"/>
      <c r="AK6" s="30" t="str">
        <f t="shared" si="6"/>
        <v/>
      </c>
      <c r="AL6" s="15" t="str">
        <f t="shared" si="7"/>
        <v/>
      </c>
      <c r="AM6" s="12">
        <v>0.12988090000000002</v>
      </c>
      <c r="AN6" s="13">
        <v>-0.44548968000000011</v>
      </c>
      <c r="AO6" s="14">
        <v>-1.3082570100000002</v>
      </c>
      <c r="AP6" s="14">
        <v>5.9577960000000001</v>
      </c>
      <c r="AQ6" s="30">
        <v>6.1947621500000007</v>
      </c>
      <c r="AR6" s="30">
        <v>4.5921585099999991</v>
      </c>
      <c r="AS6" s="30"/>
      <c r="AT6" s="30" t="str">
        <f t="shared" si="8"/>
        <v/>
      </c>
      <c r="AU6" s="15" t="str">
        <f t="shared" si="9"/>
        <v/>
      </c>
      <c r="AV6" s="12">
        <v>245.00255920000001</v>
      </c>
      <c r="AW6" s="13">
        <v>212.67221988999998</v>
      </c>
      <c r="AX6" s="14">
        <v>246.45374450000003</v>
      </c>
      <c r="AY6" s="14">
        <v>257.12539550000002</v>
      </c>
      <c r="AZ6" s="30">
        <v>407.95134708999996</v>
      </c>
      <c r="BA6" s="30">
        <v>463.96248469</v>
      </c>
      <c r="BB6" s="30"/>
      <c r="BC6" s="30" t="str">
        <f t="shared" si="10"/>
        <v/>
      </c>
      <c r="BD6" s="15" t="str">
        <f t="shared" si="11"/>
        <v/>
      </c>
      <c r="BE6" s="12">
        <v>4137.1098974899996</v>
      </c>
      <c r="BF6" s="13">
        <v>4235.2833960099997</v>
      </c>
      <c r="BG6" s="14">
        <v>4118.67679202</v>
      </c>
      <c r="BH6" s="14">
        <v>4521.8525241600009</v>
      </c>
      <c r="BI6" s="30">
        <v>4938.0181553699995</v>
      </c>
      <c r="BJ6" s="30">
        <v>4869.3462764899996</v>
      </c>
      <c r="BK6" s="30"/>
      <c r="BL6" s="30" t="str">
        <f t="shared" si="12"/>
        <v/>
      </c>
      <c r="BM6" s="15" t="str">
        <f t="shared" si="13"/>
        <v/>
      </c>
    </row>
    <row r="7" spans="1:65" ht="15.75" x14ac:dyDescent="0.25">
      <c r="A7" s="50"/>
      <c r="B7" s="7" t="s">
        <v>12</v>
      </c>
      <c r="C7" s="16">
        <v>2051.5584142100001</v>
      </c>
      <c r="D7" s="17">
        <v>2117.0954962300007</v>
      </c>
      <c r="E7" s="18">
        <v>2177.6883755899999</v>
      </c>
      <c r="F7" s="18">
        <v>2264.6892863300004</v>
      </c>
      <c r="G7" s="31">
        <v>2423.5159294300006</v>
      </c>
      <c r="H7" s="31">
        <v>2528.7218926399996</v>
      </c>
      <c r="I7" s="31"/>
      <c r="J7" s="31" t="str">
        <f t="shared" si="0"/>
        <v/>
      </c>
      <c r="K7" s="19" t="str">
        <f t="shared" si="1"/>
        <v/>
      </c>
      <c r="L7" s="16">
        <v>126.16305708999994</v>
      </c>
      <c r="M7" s="17">
        <v>234.75580968</v>
      </c>
      <c r="N7" s="18">
        <v>933.43376408999995</v>
      </c>
      <c r="O7" s="18">
        <v>262.24403430999996</v>
      </c>
      <c r="P7" s="31">
        <v>372.90120232000004</v>
      </c>
      <c r="Q7" s="31">
        <v>237.14607467000008</v>
      </c>
      <c r="R7" s="31"/>
      <c r="S7" s="31" t="str">
        <f t="shared" si="2"/>
        <v/>
      </c>
      <c r="T7" s="19" t="str">
        <f t="shared" si="3"/>
        <v/>
      </c>
      <c r="U7" s="16">
        <v>867.16273528000011</v>
      </c>
      <c r="V7" s="17">
        <v>889.76883359999999</v>
      </c>
      <c r="W7" s="18">
        <v>955.96274791999997</v>
      </c>
      <c r="X7" s="18">
        <v>1083.7414946399999</v>
      </c>
      <c r="Y7" s="31">
        <v>1078.37012895</v>
      </c>
      <c r="Z7" s="31">
        <v>1117.33148248</v>
      </c>
      <c r="AA7" s="31"/>
      <c r="AB7" s="31" t="str">
        <f t="shared" si="4"/>
        <v/>
      </c>
      <c r="AC7" s="19" t="str">
        <f t="shared" si="5"/>
        <v/>
      </c>
      <c r="AD7" s="16">
        <v>163.11896521000003</v>
      </c>
      <c r="AE7" s="17">
        <v>131.70399288999999</v>
      </c>
      <c r="AF7" s="18">
        <v>130.23194079000001</v>
      </c>
      <c r="AG7" s="18">
        <v>136.50330019999996</v>
      </c>
      <c r="AH7" s="31">
        <v>133.62683258999999</v>
      </c>
      <c r="AI7" s="31">
        <v>141.68773213999998</v>
      </c>
      <c r="AJ7" s="31"/>
      <c r="AK7" s="31" t="str">
        <f t="shared" si="6"/>
        <v/>
      </c>
      <c r="AL7" s="19" t="str">
        <f t="shared" si="7"/>
        <v/>
      </c>
      <c r="AM7" s="16">
        <v>-4.1808390000000029E-2</v>
      </c>
      <c r="AN7" s="17">
        <v>-0.24139083000000006</v>
      </c>
      <c r="AO7" s="18">
        <v>-1.2361392800000002</v>
      </c>
      <c r="AP7" s="18">
        <v>4.1007015800000008</v>
      </c>
      <c r="AQ7" s="31">
        <v>3.7829393099999993</v>
      </c>
      <c r="AR7" s="31">
        <v>3.2795228100000005</v>
      </c>
      <c r="AS7" s="31"/>
      <c r="AT7" s="31" t="str">
        <f t="shared" si="8"/>
        <v/>
      </c>
      <c r="AU7" s="19" t="str">
        <f t="shared" si="9"/>
        <v/>
      </c>
      <c r="AV7" s="16">
        <v>381.27088712000011</v>
      </c>
      <c r="AW7" s="17">
        <v>385.16368161000003</v>
      </c>
      <c r="AX7" s="18">
        <v>448.92155005000001</v>
      </c>
      <c r="AY7" s="18">
        <v>478.50227288000002</v>
      </c>
      <c r="AZ7" s="31">
        <v>542.00160368000002</v>
      </c>
      <c r="BA7" s="31">
        <v>545.01389291999999</v>
      </c>
      <c r="BB7" s="31"/>
      <c r="BC7" s="31" t="str">
        <f t="shared" si="10"/>
        <v/>
      </c>
      <c r="BD7" s="19" t="str">
        <f t="shared" si="11"/>
        <v/>
      </c>
      <c r="BE7" s="16">
        <v>3589.2322505199995</v>
      </c>
      <c r="BF7" s="17">
        <v>3758.24642318</v>
      </c>
      <c r="BG7" s="18">
        <v>4645.0022391599996</v>
      </c>
      <c r="BH7" s="18">
        <v>4229.781089940001</v>
      </c>
      <c r="BI7" s="31">
        <v>4554.1986362800017</v>
      </c>
      <c r="BJ7" s="31">
        <v>4573.1805976599999</v>
      </c>
      <c r="BK7" s="31"/>
      <c r="BL7" s="31" t="str">
        <f t="shared" si="12"/>
        <v/>
      </c>
      <c r="BM7" s="19" t="str">
        <f t="shared" si="13"/>
        <v/>
      </c>
    </row>
    <row r="8" spans="1:65" ht="15.75" x14ac:dyDescent="0.25">
      <c r="A8" s="50"/>
      <c r="B8" s="11" t="s">
        <v>13</v>
      </c>
      <c r="C8" s="12">
        <v>2063.1822473699999</v>
      </c>
      <c r="D8" s="13">
        <v>2109.3392071699996</v>
      </c>
      <c r="E8" s="14">
        <v>2194.4810988599997</v>
      </c>
      <c r="F8" s="14">
        <v>2268.0010361700001</v>
      </c>
      <c r="G8" s="30">
        <v>2432.7774857500003</v>
      </c>
      <c r="H8" s="30">
        <v>2498.6536446300006</v>
      </c>
      <c r="I8" s="30"/>
      <c r="J8" s="30" t="str">
        <f t="shared" si="0"/>
        <v/>
      </c>
      <c r="K8" s="15" t="str">
        <f t="shared" si="1"/>
        <v/>
      </c>
      <c r="L8" s="12">
        <v>265.10493272000002</v>
      </c>
      <c r="M8" s="13">
        <v>274.88003273999993</v>
      </c>
      <c r="N8" s="14">
        <v>307.85639917000003</v>
      </c>
      <c r="O8" s="14">
        <v>285.13045838999994</v>
      </c>
      <c r="P8" s="30">
        <v>320.31919418000001</v>
      </c>
      <c r="Q8" s="30">
        <v>242.94454277999998</v>
      </c>
      <c r="R8" s="30"/>
      <c r="S8" s="30" t="str">
        <f t="shared" si="2"/>
        <v/>
      </c>
      <c r="T8" s="15" t="str">
        <f t="shared" si="3"/>
        <v/>
      </c>
      <c r="U8" s="12">
        <v>851.05640440999969</v>
      </c>
      <c r="V8" s="13">
        <v>814.02388840000037</v>
      </c>
      <c r="W8" s="14">
        <v>933.41803017999996</v>
      </c>
      <c r="X8" s="14">
        <v>909.24628300999996</v>
      </c>
      <c r="Y8" s="30">
        <v>1168.2058403300002</v>
      </c>
      <c r="Z8" s="30">
        <v>1148.51921793</v>
      </c>
      <c r="AA8" s="30"/>
      <c r="AB8" s="30" t="str">
        <f t="shared" si="4"/>
        <v/>
      </c>
      <c r="AC8" s="15" t="str">
        <f t="shared" si="5"/>
        <v/>
      </c>
      <c r="AD8" s="12">
        <v>156.74505228999996</v>
      </c>
      <c r="AE8" s="13">
        <v>129.49343345</v>
      </c>
      <c r="AF8" s="14">
        <v>129.97783919999998</v>
      </c>
      <c r="AG8" s="14">
        <v>135.45588333000001</v>
      </c>
      <c r="AH8" s="30">
        <v>134.48703347999998</v>
      </c>
      <c r="AI8" s="30">
        <v>140.64501894</v>
      </c>
      <c r="AJ8" s="30"/>
      <c r="AK8" s="30" t="str">
        <f t="shared" si="6"/>
        <v/>
      </c>
      <c r="AL8" s="15" t="str">
        <f t="shared" si="7"/>
        <v/>
      </c>
      <c r="AM8" s="12">
        <v>-0.13463239999999999</v>
      </c>
      <c r="AN8" s="13">
        <v>-0.77827556999999992</v>
      </c>
      <c r="AO8" s="14">
        <v>-2.2322160400000004</v>
      </c>
      <c r="AP8" s="14">
        <v>2.1472778199999993</v>
      </c>
      <c r="AQ8" s="30">
        <v>3.3740382600000003</v>
      </c>
      <c r="AR8" s="30">
        <v>2.1464531999999998</v>
      </c>
      <c r="AS8" s="30"/>
      <c r="AT8" s="30" t="str">
        <f t="shared" si="8"/>
        <v/>
      </c>
      <c r="AU8" s="15" t="str">
        <f t="shared" si="9"/>
        <v/>
      </c>
      <c r="AV8" s="12">
        <v>365.66329355999994</v>
      </c>
      <c r="AW8" s="13">
        <v>340.17575325999996</v>
      </c>
      <c r="AX8" s="14">
        <v>402.57148697999992</v>
      </c>
      <c r="AY8" s="14">
        <v>350.98101703999993</v>
      </c>
      <c r="AZ8" s="30">
        <v>261.7447123</v>
      </c>
      <c r="BA8" s="30">
        <v>359.33997201</v>
      </c>
      <c r="BB8" s="30"/>
      <c r="BC8" s="30" t="str">
        <f t="shared" si="10"/>
        <v/>
      </c>
      <c r="BD8" s="15" t="str">
        <f t="shared" si="11"/>
        <v/>
      </c>
      <c r="BE8" s="12">
        <v>3701.6172979499997</v>
      </c>
      <c r="BF8" s="13">
        <v>3667.1340394500003</v>
      </c>
      <c r="BG8" s="14">
        <v>3966.0726383499996</v>
      </c>
      <c r="BH8" s="14">
        <v>3950.9619557599999</v>
      </c>
      <c r="BI8" s="30">
        <v>4320.908304300001</v>
      </c>
      <c r="BJ8" s="30">
        <v>4392.2488494899999</v>
      </c>
      <c r="BK8" s="30"/>
      <c r="BL8" s="30" t="str">
        <f t="shared" si="12"/>
        <v/>
      </c>
      <c r="BM8" s="15" t="str">
        <f t="shared" si="13"/>
        <v/>
      </c>
    </row>
    <row r="9" spans="1:65" ht="15.75" x14ac:dyDescent="0.25">
      <c r="A9" s="50"/>
      <c r="B9" s="7" t="s">
        <v>14</v>
      </c>
      <c r="C9" s="16">
        <v>2357.0077188500004</v>
      </c>
      <c r="D9" s="17">
        <v>2435.0263786900005</v>
      </c>
      <c r="E9" s="18">
        <v>2524.3825816400004</v>
      </c>
      <c r="F9" s="18">
        <v>2633.5703761299997</v>
      </c>
      <c r="G9" s="31">
        <v>2750.14530319</v>
      </c>
      <c r="H9" s="31">
        <v>2811.0624381500002</v>
      </c>
      <c r="I9" s="31"/>
      <c r="J9" s="31" t="str">
        <f t="shared" si="0"/>
        <v/>
      </c>
      <c r="K9" s="19" t="str">
        <f t="shared" si="1"/>
        <v/>
      </c>
      <c r="L9" s="16">
        <v>286.97838381000003</v>
      </c>
      <c r="M9" s="17">
        <v>308.39072013999998</v>
      </c>
      <c r="N9" s="18">
        <v>421.52214479999998</v>
      </c>
      <c r="O9" s="18">
        <v>347.38863569</v>
      </c>
      <c r="P9" s="31">
        <v>414.27038456000002</v>
      </c>
      <c r="Q9" s="31">
        <v>295.7371473899999</v>
      </c>
      <c r="R9" s="31"/>
      <c r="S9" s="31" t="str">
        <f t="shared" si="2"/>
        <v/>
      </c>
      <c r="T9" s="19" t="str">
        <f t="shared" si="3"/>
        <v/>
      </c>
      <c r="U9" s="16">
        <v>918.05853222999974</v>
      </c>
      <c r="V9" s="17">
        <v>1013.5367373599997</v>
      </c>
      <c r="W9" s="18">
        <v>1139.7892930600001</v>
      </c>
      <c r="X9" s="18">
        <v>1122.1964088200002</v>
      </c>
      <c r="Y9" s="31">
        <v>1267.42432684</v>
      </c>
      <c r="Z9" s="31">
        <v>1230.3723991499996</v>
      </c>
      <c r="AA9" s="31"/>
      <c r="AB9" s="31" t="str">
        <f t="shared" si="4"/>
        <v/>
      </c>
      <c r="AC9" s="19" t="str">
        <f t="shared" si="5"/>
        <v/>
      </c>
      <c r="AD9" s="16">
        <v>187.83023181999999</v>
      </c>
      <c r="AE9" s="17">
        <v>156.33396053000001</v>
      </c>
      <c r="AF9" s="18">
        <v>156.71947592999999</v>
      </c>
      <c r="AG9" s="18">
        <v>165.50616317999999</v>
      </c>
      <c r="AH9" s="31">
        <v>158.98177611</v>
      </c>
      <c r="AI9" s="31">
        <v>168.47285712999999</v>
      </c>
      <c r="AJ9" s="31"/>
      <c r="AK9" s="31" t="str">
        <f t="shared" si="6"/>
        <v/>
      </c>
      <c r="AL9" s="19" t="str">
        <f t="shared" si="7"/>
        <v/>
      </c>
      <c r="AM9" s="16">
        <v>3.4785210000000011E-2</v>
      </c>
      <c r="AN9" s="17">
        <v>-3.1446629999999975E-2</v>
      </c>
      <c r="AO9" s="18">
        <v>-0.25065534999999994</v>
      </c>
      <c r="AP9" s="18">
        <v>3.8269990199999997</v>
      </c>
      <c r="AQ9" s="31">
        <v>4.9293018000000002</v>
      </c>
      <c r="AR9" s="31">
        <v>4.9508136</v>
      </c>
      <c r="AS9" s="31"/>
      <c r="AT9" s="31" t="str">
        <f t="shared" si="8"/>
        <v/>
      </c>
      <c r="AU9" s="19" t="str">
        <f t="shared" si="9"/>
        <v/>
      </c>
      <c r="AV9" s="16">
        <v>158.14829014</v>
      </c>
      <c r="AW9" s="17">
        <v>157.49426059999999</v>
      </c>
      <c r="AX9" s="18">
        <v>175.70439081000001</v>
      </c>
      <c r="AY9" s="18">
        <v>200.99955286000005</v>
      </c>
      <c r="AZ9" s="31">
        <v>217.53734476</v>
      </c>
      <c r="BA9" s="31">
        <v>235.59172353999998</v>
      </c>
      <c r="BB9" s="31"/>
      <c r="BC9" s="31" t="str">
        <f t="shared" si="10"/>
        <v/>
      </c>
      <c r="BD9" s="19" t="str">
        <f t="shared" si="11"/>
        <v/>
      </c>
      <c r="BE9" s="16">
        <v>3908.0579420600006</v>
      </c>
      <c r="BF9" s="17">
        <v>4070.75061069</v>
      </c>
      <c r="BG9" s="18">
        <v>4417.8672308900004</v>
      </c>
      <c r="BH9" s="18">
        <v>4473.4881357000004</v>
      </c>
      <c r="BI9" s="31">
        <v>4813.2884372600001</v>
      </c>
      <c r="BJ9" s="31">
        <v>4746.1873789599995</v>
      </c>
      <c r="BK9" s="31"/>
      <c r="BL9" s="31" t="str">
        <f t="shared" si="12"/>
        <v/>
      </c>
      <c r="BM9" s="19" t="str">
        <f t="shared" si="13"/>
        <v/>
      </c>
    </row>
    <row r="10" spans="1:65" ht="15.75" x14ac:dyDescent="0.25">
      <c r="A10" s="50"/>
      <c r="B10" s="11" t="s">
        <v>15</v>
      </c>
      <c r="C10" s="12">
        <v>2289.86251614</v>
      </c>
      <c r="D10" s="13">
        <v>2364.5960751599996</v>
      </c>
      <c r="E10" s="14">
        <v>2427.0520847199996</v>
      </c>
      <c r="F10" s="14">
        <v>2461.9485178900004</v>
      </c>
      <c r="G10" s="30">
        <v>2607.5293831700001</v>
      </c>
      <c r="H10" s="30">
        <v>2661.4591454599999</v>
      </c>
      <c r="I10" s="30"/>
      <c r="J10" s="30" t="str">
        <f t="shared" si="0"/>
        <v/>
      </c>
      <c r="K10" s="15" t="str">
        <f t="shared" si="1"/>
        <v/>
      </c>
      <c r="L10" s="12">
        <v>277.36254958999996</v>
      </c>
      <c r="M10" s="13">
        <v>347.54760604000001</v>
      </c>
      <c r="N10" s="14">
        <v>439.39914329999993</v>
      </c>
      <c r="O10" s="14">
        <v>335.79503398000003</v>
      </c>
      <c r="P10" s="30">
        <v>347.13670318000004</v>
      </c>
      <c r="Q10" s="30">
        <v>341.84412617999999</v>
      </c>
      <c r="R10" s="30"/>
      <c r="S10" s="30" t="str">
        <f t="shared" si="2"/>
        <v/>
      </c>
      <c r="T10" s="15" t="str">
        <f t="shared" si="3"/>
        <v/>
      </c>
      <c r="U10" s="12">
        <v>1040.5367428199997</v>
      </c>
      <c r="V10" s="13">
        <v>1139.7031331800001</v>
      </c>
      <c r="W10" s="14">
        <v>1077.1368673699999</v>
      </c>
      <c r="X10" s="14">
        <v>1184.6216604699998</v>
      </c>
      <c r="Y10" s="30">
        <v>1210.63567472</v>
      </c>
      <c r="Z10" s="30">
        <v>1257.8609653500002</v>
      </c>
      <c r="AA10" s="30"/>
      <c r="AB10" s="30" t="str">
        <f t="shared" si="4"/>
        <v/>
      </c>
      <c r="AC10" s="15" t="str">
        <f t="shared" si="5"/>
        <v/>
      </c>
      <c r="AD10" s="12">
        <v>179.93823924</v>
      </c>
      <c r="AE10" s="13">
        <v>152.67736163000001</v>
      </c>
      <c r="AF10" s="14">
        <v>151.54769407999999</v>
      </c>
      <c r="AG10" s="14">
        <v>154.15890067000001</v>
      </c>
      <c r="AH10" s="30">
        <v>151.43425131999999</v>
      </c>
      <c r="AI10" s="30">
        <v>157.53621822999997</v>
      </c>
      <c r="AJ10" s="30"/>
      <c r="AK10" s="30" t="str">
        <f t="shared" si="6"/>
        <v/>
      </c>
      <c r="AL10" s="15" t="str">
        <f t="shared" si="7"/>
        <v/>
      </c>
      <c r="AM10" s="12">
        <v>23.730529309999998</v>
      </c>
      <c r="AN10" s="13">
        <v>29.52052553</v>
      </c>
      <c r="AO10" s="14">
        <v>33.515963620000001</v>
      </c>
      <c r="AP10" s="14">
        <v>11.38685752</v>
      </c>
      <c r="AQ10" s="30">
        <v>13.787650060000001</v>
      </c>
      <c r="AR10" s="30">
        <v>27.177601979999999</v>
      </c>
      <c r="AS10" s="30"/>
      <c r="AT10" s="30" t="str">
        <f t="shared" si="8"/>
        <v/>
      </c>
      <c r="AU10" s="15" t="str">
        <f t="shared" si="9"/>
        <v/>
      </c>
      <c r="AV10" s="12">
        <v>172.56797447999998</v>
      </c>
      <c r="AW10" s="13">
        <v>167.97942637999998</v>
      </c>
      <c r="AX10" s="14">
        <v>181.68242923999998</v>
      </c>
      <c r="AY10" s="14">
        <v>213.33251288</v>
      </c>
      <c r="AZ10" s="30">
        <v>217.81470708000001</v>
      </c>
      <c r="BA10" s="30">
        <v>403.62934576000004</v>
      </c>
      <c r="BB10" s="30"/>
      <c r="BC10" s="30" t="str">
        <f t="shared" si="10"/>
        <v/>
      </c>
      <c r="BD10" s="15" t="str">
        <f t="shared" si="11"/>
        <v/>
      </c>
      <c r="BE10" s="12">
        <v>3983.9985515799999</v>
      </c>
      <c r="BF10" s="13">
        <v>4202.02412792</v>
      </c>
      <c r="BG10" s="14">
        <v>4310.3341823299997</v>
      </c>
      <c r="BH10" s="14">
        <v>4361.2434834100004</v>
      </c>
      <c r="BI10" s="30">
        <v>4548.3383695299999</v>
      </c>
      <c r="BJ10" s="30">
        <v>4849.50740296</v>
      </c>
      <c r="BK10" s="30"/>
      <c r="BL10" s="30" t="str">
        <f t="shared" si="12"/>
        <v/>
      </c>
      <c r="BM10" s="15" t="str">
        <f t="shared" si="13"/>
        <v/>
      </c>
    </row>
    <row r="11" spans="1:65" ht="15.75" x14ac:dyDescent="0.25">
      <c r="A11" s="50"/>
      <c r="B11" s="7" t="s">
        <v>16</v>
      </c>
      <c r="C11" s="16">
        <v>1946.1666181099999</v>
      </c>
      <c r="D11" s="17">
        <v>2019.1184290399997</v>
      </c>
      <c r="E11" s="18">
        <v>2102.0013739200003</v>
      </c>
      <c r="F11" s="18">
        <v>2184.1516229799995</v>
      </c>
      <c r="G11" s="31">
        <v>2299.36271102</v>
      </c>
      <c r="H11" s="31">
        <v>2375.8315732800002</v>
      </c>
      <c r="I11" s="31"/>
      <c r="J11" s="31" t="str">
        <f t="shared" si="0"/>
        <v/>
      </c>
      <c r="K11" s="19" t="str">
        <f t="shared" si="1"/>
        <v/>
      </c>
      <c r="L11" s="16">
        <v>230.46781250000006</v>
      </c>
      <c r="M11" s="17">
        <v>308.33278250000001</v>
      </c>
      <c r="N11" s="18">
        <v>407.64982293000003</v>
      </c>
      <c r="O11" s="18">
        <v>326.57848928999994</v>
      </c>
      <c r="P11" s="31">
        <v>362.56924943999991</v>
      </c>
      <c r="Q11" s="31">
        <v>324.32257327000002</v>
      </c>
      <c r="R11" s="31"/>
      <c r="S11" s="31" t="str">
        <f t="shared" si="2"/>
        <v/>
      </c>
      <c r="T11" s="19" t="str">
        <f t="shared" si="3"/>
        <v/>
      </c>
      <c r="U11" s="16">
        <v>863.54591930000015</v>
      </c>
      <c r="V11" s="17">
        <v>801.06832261999989</v>
      </c>
      <c r="W11" s="18">
        <v>941.73693654999965</v>
      </c>
      <c r="X11" s="18">
        <v>1035.9540743799998</v>
      </c>
      <c r="Y11" s="31">
        <v>1142.8186234800003</v>
      </c>
      <c r="Z11" s="31">
        <v>1138.82058914</v>
      </c>
      <c r="AA11" s="31"/>
      <c r="AB11" s="31" t="str">
        <f t="shared" si="4"/>
        <v/>
      </c>
      <c r="AC11" s="19" t="str">
        <f t="shared" si="5"/>
        <v/>
      </c>
      <c r="AD11" s="16">
        <v>153.73927465</v>
      </c>
      <c r="AE11" s="17">
        <v>129.74204164</v>
      </c>
      <c r="AF11" s="18">
        <v>130.87164084</v>
      </c>
      <c r="AG11" s="18">
        <v>136.83398137</v>
      </c>
      <c r="AH11" s="31">
        <v>131.8636631</v>
      </c>
      <c r="AI11" s="31">
        <v>139.92054949000001</v>
      </c>
      <c r="AJ11" s="31"/>
      <c r="AK11" s="31" t="str">
        <f t="shared" si="6"/>
        <v/>
      </c>
      <c r="AL11" s="19" t="str">
        <f t="shared" si="7"/>
        <v/>
      </c>
      <c r="AM11" s="16">
        <v>504.22551208000004</v>
      </c>
      <c r="AN11" s="17">
        <v>594.18593152000005</v>
      </c>
      <c r="AO11" s="18">
        <v>605.40687576000005</v>
      </c>
      <c r="AP11" s="18">
        <v>607.9837718</v>
      </c>
      <c r="AQ11" s="31">
        <v>649.74414929000011</v>
      </c>
      <c r="AR11" s="31">
        <v>723.72613214</v>
      </c>
      <c r="AS11" s="31"/>
      <c r="AT11" s="31" t="str">
        <f t="shared" si="8"/>
        <v/>
      </c>
      <c r="AU11" s="19" t="str">
        <f t="shared" si="9"/>
        <v/>
      </c>
      <c r="AV11" s="16">
        <v>145.05228137999998</v>
      </c>
      <c r="AW11" s="17">
        <v>156.61161233000001</v>
      </c>
      <c r="AX11" s="18">
        <v>165.88354921000004</v>
      </c>
      <c r="AY11" s="18">
        <v>174.45166978999998</v>
      </c>
      <c r="AZ11" s="31">
        <v>193.71951754</v>
      </c>
      <c r="BA11" s="31">
        <v>180.78024514000001</v>
      </c>
      <c r="BB11" s="31"/>
      <c r="BC11" s="31" t="str">
        <f t="shared" si="10"/>
        <v/>
      </c>
      <c r="BD11" s="19" t="str">
        <f t="shared" si="11"/>
        <v/>
      </c>
      <c r="BE11" s="16">
        <v>3843.1974180200004</v>
      </c>
      <c r="BF11" s="17">
        <v>4009.0591196499995</v>
      </c>
      <c r="BG11" s="18">
        <v>4353.5501992099998</v>
      </c>
      <c r="BH11" s="18">
        <v>4465.9536096100001</v>
      </c>
      <c r="BI11" s="31">
        <v>4780.0779138700009</v>
      </c>
      <c r="BJ11" s="31">
        <v>4883.4016624600008</v>
      </c>
      <c r="BK11" s="31"/>
      <c r="BL11" s="31" t="str">
        <f t="shared" si="12"/>
        <v/>
      </c>
      <c r="BM11" s="19" t="str">
        <f t="shared" si="13"/>
        <v/>
      </c>
    </row>
    <row r="12" spans="1:65" ht="15.75" x14ac:dyDescent="0.25">
      <c r="A12" s="50"/>
      <c r="B12" s="20" t="s">
        <v>17</v>
      </c>
      <c r="C12" s="21">
        <v>2041.6762016099999</v>
      </c>
      <c r="D12" s="14">
        <v>2107.9496166299996</v>
      </c>
      <c r="E12" s="14">
        <v>2185.0449334100003</v>
      </c>
      <c r="F12" s="14">
        <v>2211.1444311</v>
      </c>
      <c r="G12" s="30">
        <v>2342.6480779000003</v>
      </c>
      <c r="H12" s="30">
        <v>2437.2634446299999</v>
      </c>
      <c r="I12" s="30"/>
      <c r="J12" s="30" t="str">
        <f t="shared" si="0"/>
        <v/>
      </c>
      <c r="K12" s="15" t="str">
        <f t="shared" si="1"/>
        <v/>
      </c>
      <c r="L12" s="21">
        <v>270.55970673000002</v>
      </c>
      <c r="M12" s="14">
        <v>380.50835506999994</v>
      </c>
      <c r="N12" s="14">
        <v>466.89418431000001</v>
      </c>
      <c r="O12" s="14">
        <v>9.040000480000117</v>
      </c>
      <c r="P12" s="30">
        <v>394.90535912000007</v>
      </c>
      <c r="Q12" s="30">
        <v>460.19679188000003</v>
      </c>
      <c r="R12" s="30"/>
      <c r="S12" s="30" t="str">
        <f t="shared" si="2"/>
        <v/>
      </c>
      <c r="T12" s="15" t="str">
        <f t="shared" si="3"/>
        <v/>
      </c>
      <c r="U12" s="21">
        <v>892.06321844999991</v>
      </c>
      <c r="V12" s="14">
        <v>947.67377479999982</v>
      </c>
      <c r="W12" s="14">
        <v>1018.0670576299999</v>
      </c>
      <c r="X12" s="14">
        <v>1107.3735457899995</v>
      </c>
      <c r="Y12" s="30">
        <v>1157.9806028199998</v>
      </c>
      <c r="Z12" s="30">
        <v>1134.70318335</v>
      </c>
      <c r="AA12" s="30"/>
      <c r="AB12" s="30" t="str">
        <f t="shared" si="4"/>
        <v/>
      </c>
      <c r="AC12" s="15" t="str">
        <f t="shared" si="5"/>
        <v/>
      </c>
      <c r="AD12" s="21">
        <v>150.77175566</v>
      </c>
      <c r="AE12" s="14">
        <v>129.89319768999997</v>
      </c>
      <c r="AF12" s="14">
        <v>129.14522256000001</v>
      </c>
      <c r="AG12" s="14">
        <v>131.64390479000002</v>
      </c>
      <c r="AH12" s="30">
        <v>128.63138491000001</v>
      </c>
      <c r="AI12" s="30">
        <v>135.85946853000002</v>
      </c>
      <c r="AJ12" s="30"/>
      <c r="AK12" s="30" t="str">
        <f t="shared" si="6"/>
        <v/>
      </c>
      <c r="AL12" s="15" t="str">
        <f t="shared" si="7"/>
        <v/>
      </c>
      <c r="AM12" s="21">
        <v>47.426469580000003</v>
      </c>
      <c r="AN12" s="14">
        <v>51.841095150000001</v>
      </c>
      <c r="AO12" s="14">
        <v>85.44128766</v>
      </c>
      <c r="AP12" s="14">
        <v>141.59135822000002</v>
      </c>
      <c r="AQ12" s="30">
        <v>100.84428676999998</v>
      </c>
      <c r="AR12" s="30">
        <v>128.18468585000002</v>
      </c>
      <c r="AS12" s="30"/>
      <c r="AT12" s="30" t="str">
        <f t="shared" si="8"/>
        <v/>
      </c>
      <c r="AU12" s="15" t="str">
        <f t="shared" si="9"/>
        <v/>
      </c>
      <c r="AV12" s="21">
        <v>156.05649475000001</v>
      </c>
      <c r="AW12" s="14">
        <v>164.04382760999999</v>
      </c>
      <c r="AX12" s="14">
        <v>167.73613955000005</v>
      </c>
      <c r="AY12" s="14">
        <v>182.64154462000002</v>
      </c>
      <c r="AZ12" s="30">
        <v>228.52324654000003</v>
      </c>
      <c r="BA12" s="30">
        <v>214.11006498</v>
      </c>
      <c r="BB12" s="30"/>
      <c r="BC12" s="30" t="str">
        <f t="shared" si="10"/>
        <v/>
      </c>
      <c r="BD12" s="15" t="str">
        <f t="shared" si="11"/>
        <v/>
      </c>
      <c r="BE12" s="21">
        <v>3558.5538467799997</v>
      </c>
      <c r="BF12" s="14">
        <v>3781.909866949999</v>
      </c>
      <c r="BG12" s="14">
        <v>4052.3288251200011</v>
      </c>
      <c r="BH12" s="14">
        <v>3783.4347849999995</v>
      </c>
      <c r="BI12" s="30">
        <v>4353.532958060001</v>
      </c>
      <c r="BJ12" s="30">
        <v>4510.3176392200003</v>
      </c>
      <c r="BK12" s="30"/>
      <c r="BL12" s="30" t="str">
        <f t="shared" si="12"/>
        <v/>
      </c>
      <c r="BM12" s="15" t="str">
        <f t="shared" si="13"/>
        <v/>
      </c>
    </row>
    <row r="13" spans="1:65" ht="15.75" x14ac:dyDescent="0.25">
      <c r="A13" s="50"/>
      <c r="B13" s="22" t="s">
        <v>18</v>
      </c>
      <c r="C13" s="23">
        <v>1967.7977478900002</v>
      </c>
      <c r="D13" s="18">
        <v>2063.4572551899996</v>
      </c>
      <c r="E13" s="18">
        <v>2106.7524896600003</v>
      </c>
      <c r="F13" s="18">
        <v>2183.4295965700003</v>
      </c>
      <c r="G13" s="31">
        <v>2270.3069367299995</v>
      </c>
      <c r="H13" s="31">
        <v>2384.0075327599993</v>
      </c>
      <c r="I13" s="31"/>
      <c r="J13" s="31" t="str">
        <f t="shared" si="0"/>
        <v/>
      </c>
      <c r="K13" s="19" t="str">
        <f t="shared" si="1"/>
        <v/>
      </c>
      <c r="L13" s="23">
        <v>249.96780604999998</v>
      </c>
      <c r="M13" s="18">
        <v>432.89115202000005</v>
      </c>
      <c r="N13" s="18">
        <v>511.43790113</v>
      </c>
      <c r="O13" s="18">
        <v>554.29578275000006</v>
      </c>
      <c r="P13" s="31">
        <v>524.99259691999998</v>
      </c>
      <c r="Q13" s="31">
        <v>449.17464297000009</v>
      </c>
      <c r="R13" s="31"/>
      <c r="S13" s="31" t="str">
        <f t="shared" si="2"/>
        <v/>
      </c>
      <c r="T13" s="19" t="str">
        <f t="shared" si="3"/>
        <v/>
      </c>
      <c r="U13" s="23">
        <v>1046.3860157599997</v>
      </c>
      <c r="V13" s="18">
        <v>981.4305812900003</v>
      </c>
      <c r="W13" s="18">
        <v>1094.6612712699998</v>
      </c>
      <c r="X13" s="18">
        <v>1159.2138049399998</v>
      </c>
      <c r="Y13" s="31">
        <v>1185.5436399800001</v>
      </c>
      <c r="Z13" s="31">
        <v>1175.5038382699995</v>
      </c>
      <c r="AA13" s="31"/>
      <c r="AB13" s="31" t="str">
        <f t="shared" si="4"/>
        <v/>
      </c>
      <c r="AC13" s="19" t="str">
        <f t="shared" si="5"/>
        <v/>
      </c>
      <c r="AD13" s="23">
        <v>151.85766279000001</v>
      </c>
      <c r="AE13" s="18">
        <v>129.86218541000017</v>
      </c>
      <c r="AF13" s="18">
        <v>126.84002423</v>
      </c>
      <c r="AG13" s="18">
        <v>131.80082012</v>
      </c>
      <c r="AH13" s="31">
        <v>127.55969578000001</v>
      </c>
      <c r="AI13" s="31">
        <v>137.52432323999997</v>
      </c>
      <c r="AJ13" s="31"/>
      <c r="AK13" s="31" t="str">
        <f t="shared" si="6"/>
        <v/>
      </c>
      <c r="AL13" s="19" t="str">
        <f t="shared" si="7"/>
        <v/>
      </c>
      <c r="AM13" s="23">
        <v>391.20873415</v>
      </c>
      <c r="AN13" s="18">
        <v>487.59174316999997</v>
      </c>
      <c r="AO13" s="18">
        <v>471.13344045999997</v>
      </c>
      <c r="AP13" s="18">
        <v>476.61745688999997</v>
      </c>
      <c r="AQ13" s="31">
        <v>539.2836765699999</v>
      </c>
      <c r="AR13" s="31">
        <v>578.11284694999995</v>
      </c>
      <c r="AS13" s="31"/>
      <c r="AT13" s="31" t="str">
        <f t="shared" si="8"/>
        <v/>
      </c>
      <c r="AU13" s="19" t="str">
        <f t="shared" si="9"/>
        <v/>
      </c>
      <c r="AV13" s="23">
        <v>157.23784868999999</v>
      </c>
      <c r="AW13" s="18">
        <v>174.67753802000001</v>
      </c>
      <c r="AX13" s="18">
        <v>180.44974112</v>
      </c>
      <c r="AY13" s="18">
        <v>211.38658656000001</v>
      </c>
      <c r="AZ13" s="31">
        <v>216.4972616</v>
      </c>
      <c r="BA13" s="31">
        <v>209.59702353000003</v>
      </c>
      <c r="BB13" s="31"/>
      <c r="BC13" s="31" t="str">
        <f t="shared" si="10"/>
        <v/>
      </c>
      <c r="BD13" s="19" t="str">
        <f t="shared" si="11"/>
        <v/>
      </c>
      <c r="BE13" s="23">
        <v>3964.4558153300004</v>
      </c>
      <c r="BF13" s="18">
        <v>4269.9104551</v>
      </c>
      <c r="BG13" s="18">
        <v>4491.2748678700009</v>
      </c>
      <c r="BH13" s="18">
        <v>4716.7440478299995</v>
      </c>
      <c r="BI13" s="31">
        <v>4864.1838075799997</v>
      </c>
      <c r="BJ13" s="31">
        <v>4933.9202077199989</v>
      </c>
      <c r="BK13" s="31"/>
      <c r="BL13" s="31" t="str">
        <f t="shared" si="12"/>
        <v/>
      </c>
      <c r="BM13" s="19" t="str">
        <f t="shared" si="13"/>
        <v/>
      </c>
    </row>
    <row r="14" spans="1:65" ht="15.75" x14ac:dyDescent="0.25">
      <c r="A14" s="50"/>
      <c r="B14" s="24" t="s">
        <v>19</v>
      </c>
      <c r="C14" s="25">
        <v>296.3539175599999</v>
      </c>
      <c r="D14" s="26">
        <v>347.92729340999995</v>
      </c>
      <c r="E14" s="26">
        <v>476.48426304000031</v>
      </c>
      <c r="F14" s="26">
        <v>421.8571466999997</v>
      </c>
      <c r="G14" s="32">
        <v>466.0394149599997</v>
      </c>
      <c r="H14" s="32">
        <v>680.6901482799999</v>
      </c>
      <c r="I14" s="32"/>
      <c r="J14" s="32" t="str">
        <f t="shared" si="0"/>
        <v/>
      </c>
      <c r="K14" s="27" t="str">
        <f t="shared" si="1"/>
        <v/>
      </c>
      <c r="L14" s="25">
        <v>-92.535590549999938</v>
      </c>
      <c r="M14" s="26">
        <v>196.92416105000001</v>
      </c>
      <c r="N14" s="26">
        <v>169.14142618000005</v>
      </c>
      <c r="O14" s="26">
        <v>155.43998071999999</v>
      </c>
      <c r="P14" s="32">
        <v>167.69282527000001</v>
      </c>
      <c r="Q14" s="32">
        <v>-21.214188540000009</v>
      </c>
      <c r="R14" s="32"/>
      <c r="S14" s="32" t="str">
        <f t="shared" si="2"/>
        <v/>
      </c>
      <c r="T14" s="27" t="str">
        <f t="shared" si="3"/>
        <v/>
      </c>
      <c r="U14" s="25">
        <v>914.34766905000004</v>
      </c>
      <c r="V14" s="26">
        <v>991.04949783999996</v>
      </c>
      <c r="W14" s="26">
        <v>989.3249347499999</v>
      </c>
      <c r="X14" s="26">
        <v>1156.4528391700001</v>
      </c>
      <c r="Y14" s="32">
        <v>1284.09482845</v>
      </c>
      <c r="Z14" s="32">
        <v>1259.8789919799999</v>
      </c>
      <c r="AA14" s="32"/>
      <c r="AB14" s="32" t="str">
        <f t="shared" si="4"/>
        <v/>
      </c>
      <c r="AC14" s="27" t="str">
        <f t="shared" si="5"/>
        <v/>
      </c>
      <c r="AD14" s="25">
        <v>150.81227026000002</v>
      </c>
      <c r="AE14" s="26">
        <v>127.85038416</v>
      </c>
      <c r="AF14" s="26">
        <v>126.60841896000001</v>
      </c>
      <c r="AG14" s="26">
        <v>130.85115021000001</v>
      </c>
      <c r="AH14" s="32">
        <v>127.27581484999999</v>
      </c>
      <c r="AI14" s="32">
        <v>132.63014962</v>
      </c>
      <c r="AJ14" s="32"/>
      <c r="AK14" s="32" t="str">
        <f t="shared" si="6"/>
        <v/>
      </c>
      <c r="AL14" s="27" t="str">
        <f t="shared" si="7"/>
        <v/>
      </c>
      <c r="AM14" s="25">
        <v>6.0242976299999995</v>
      </c>
      <c r="AN14" s="26">
        <v>6.9507574100000005</v>
      </c>
      <c r="AO14" s="26">
        <v>7.7915899899999994</v>
      </c>
      <c r="AP14" s="26">
        <v>16.100912760000003</v>
      </c>
      <c r="AQ14" s="32">
        <v>19.805127070000005</v>
      </c>
      <c r="AR14" s="32">
        <v>28.259491920000002</v>
      </c>
      <c r="AS14" s="32"/>
      <c r="AT14" s="32" t="str">
        <f t="shared" si="8"/>
        <v/>
      </c>
      <c r="AU14" s="27" t="str">
        <f t="shared" si="9"/>
        <v/>
      </c>
      <c r="AV14" s="25">
        <v>186.62948186999995</v>
      </c>
      <c r="AW14" s="26">
        <v>201.52886532000002</v>
      </c>
      <c r="AX14" s="26">
        <v>209.64254773999997</v>
      </c>
      <c r="AY14" s="26">
        <v>243.41191040000001</v>
      </c>
      <c r="AZ14" s="32">
        <v>212.27081166000002</v>
      </c>
      <c r="BA14" s="32">
        <v>240.57426851</v>
      </c>
      <c r="BB14" s="32"/>
      <c r="BC14" s="32" t="str">
        <f t="shared" si="10"/>
        <v/>
      </c>
      <c r="BD14" s="27" t="str">
        <f t="shared" si="11"/>
        <v/>
      </c>
      <c r="BE14" s="25">
        <v>1461.6320458200007</v>
      </c>
      <c r="BF14" s="26">
        <v>1872.2309591899993</v>
      </c>
      <c r="BG14" s="26">
        <v>1978.9931806600007</v>
      </c>
      <c r="BH14" s="26">
        <v>2124.1139399599997</v>
      </c>
      <c r="BI14" s="32">
        <v>2277.1788222600003</v>
      </c>
      <c r="BJ14" s="32">
        <v>2320.8188617700002</v>
      </c>
      <c r="BK14" s="32"/>
      <c r="BL14" s="32" t="str">
        <f t="shared" si="12"/>
        <v/>
      </c>
      <c r="BM14" s="27" t="str">
        <f t="shared" si="13"/>
        <v/>
      </c>
    </row>
    <row r="15" spans="1:65" s="4" customFormat="1" ht="15.75" x14ac:dyDescent="0.25">
      <c r="A15" s="43"/>
      <c r="B15" s="38" t="s">
        <v>26</v>
      </c>
      <c r="C15" s="39">
        <f>SUM(C3:C3)</f>
        <v>2438.4894370000002</v>
      </c>
      <c r="D15" s="39">
        <f t="shared" ref="D15:I15" si="14">SUM(D3:D3)</f>
        <v>2267.8729725899998</v>
      </c>
      <c r="E15" s="39">
        <f t="shared" si="14"/>
        <v>2569.4415816599999</v>
      </c>
      <c r="F15" s="39">
        <f t="shared" si="14"/>
        <v>2754.4681534000001</v>
      </c>
      <c r="G15" s="39">
        <f t="shared" si="14"/>
        <v>2597.2677232400001</v>
      </c>
      <c r="H15" s="39">
        <f t="shared" si="14"/>
        <v>2923.1145557299997</v>
      </c>
      <c r="I15" s="41">
        <f t="shared" si="14"/>
        <v>2801.1419097999997</v>
      </c>
      <c r="J15" s="41">
        <f t="shared" si="0"/>
        <v>-4.1726946927517643</v>
      </c>
      <c r="K15" s="40">
        <f t="shared" si="1"/>
        <v>59.836244274605768</v>
      </c>
      <c r="L15" s="39">
        <f>SUM(L3:L3)</f>
        <v>464.89875952</v>
      </c>
      <c r="M15" s="39">
        <f t="shared" ref="M15:R15" si="15">SUM(M3:M3)</f>
        <v>378.85970197000006</v>
      </c>
      <c r="N15" s="39">
        <f t="shared" si="15"/>
        <v>341.98713978000006</v>
      </c>
      <c r="O15" s="39">
        <f t="shared" si="15"/>
        <v>401.62684217000003</v>
      </c>
      <c r="P15" s="39">
        <f t="shared" si="15"/>
        <v>384.48509044000002</v>
      </c>
      <c r="Q15" s="39">
        <f t="shared" si="15"/>
        <v>352.77227319000008</v>
      </c>
      <c r="R15" s="41">
        <f t="shared" si="15"/>
        <v>345.79681829999998</v>
      </c>
      <c r="S15" s="41">
        <f t="shared" si="2"/>
        <v>-1.9773251528311508</v>
      </c>
      <c r="T15" s="40">
        <f t="shared" si="3"/>
        <v>7.3866956960626116</v>
      </c>
      <c r="U15" s="39">
        <f>SUM(U3:U3)</f>
        <v>858.93358428999989</v>
      </c>
      <c r="V15" s="39">
        <f t="shared" ref="V15:AA15" si="16">SUM(V3:V3)</f>
        <v>929.36929419000023</v>
      </c>
      <c r="W15" s="39">
        <f t="shared" si="16"/>
        <v>989.97933301000012</v>
      </c>
      <c r="X15" s="39">
        <f t="shared" si="16"/>
        <v>1030.64137205</v>
      </c>
      <c r="Y15" s="39">
        <f t="shared" si="16"/>
        <v>1096.0748073300001</v>
      </c>
      <c r="Z15" s="39">
        <f t="shared" si="16"/>
        <v>1182.96272011</v>
      </c>
      <c r="AA15" s="41">
        <f t="shared" si="16"/>
        <v>1102.7747324599995</v>
      </c>
      <c r="AB15" s="41">
        <f t="shared" si="4"/>
        <v>-6.7785726707046177</v>
      </c>
      <c r="AC15" s="40">
        <f t="shared" si="5"/>
        <v>23.556785195524391</v>
      </c>
      <c r="AD15" s="39">
        <f>SUM(AD3:AD3)</f>
        <v>205.90540582</v>
      </c>
      <c r="AE15" s="39">
        <f t="shared" ref="AE15:AJ15" si="17">SUM(AE3:AE3)</f>
        <v>157.49099699000001</v>
      </c>
      <c r="AF15" s="39">
        <f t="shared" si="17"/>
        <v>137.43609723999998</v>
      </c>
      <c r="AG15" s="39">
        <f t="shared" si="17"/>
        <v>135.96510527000001</v>
      </c>
      <c r="AH15" s="39">
        <f t="shared" si="17"/>
        <v>137.42761898999998</v>
      </c>
      <c r="AI15" s="39">
        <f t="shared" si="17"/>
        <v>133.65662295999999</v>
      </c>
      <c r="AJ15" s="41">
        <f t="shared" si="17"/>
        <v>140.82048330000001</v>
      </c>
      <c r="AK15" s="41">
        <f t="shared" si="6"/>
        <v>5.3598992562785117</v>
      </c>
      <c r="AL15" s="40">
        <f t="shared" si="7"/>
        <v>3.0081192274219579</v>
      </c>
      <c r="AM15" s="39">
        <f>SUM(AM3:AM3)</f>
        <v>1.4627967999999998</v>
      </c>
      <c r="AN15" s="39">
        <f t="shared" ref="AN15:AS15" si="18">SUM(AN3:AN3)</f>
        <v>0.50953254000000003</v>
      </c>
      <c r="AO15" s="39">
        <f t="shared" si="18"/>
        <v>1.6949432399999997</v>
      </c>
      <c r="AP15" s="39">
        <f t="shared" si="18"/>
        <v>1.4469982600000002</v>
      </c>
      <c r="AQ15" s="39">
        <f t="shared" si="18"/>
        <v>3.2959514000000003</v>
      </c>
      <c r="AR15" s="39">
        <f t="shared" si="18"/>
        <v>2.4642323299999997</v>
      </c>
      <c r="AS15" s="41">
        <f t="shared" si="18"/>
        <v>3.7419419500000006</v>
      </c>
      <c r="AT15" s="41">
        <f t="shared" si="8"/>
        <v>51.850209269837841</v>
      </c>
      <c r="AU15" s="40">
        <f t="shared" si="9"/>
        <v>7.9933027240873103E-2</v>
      </c>
      <c r="AV15" s="39">
        <f>SUM(AV3:AV3)</f>
        <v>292.41439118</v>
      </c>
      <c r="AW15" s="39">
        <f t="shared" ref="AW15:BB15" si="19">SUM(AW3:AW3)</f>
        <v>186.49394439</v>
      </c>
      <c r="AX15" s="39">
        <f t="shared" si="19"/>
        <v>213.91801751000003</v>
      </c>
      <c r="AY15" s="39">
        <f t="shared" si="19"/>
        <v>250.12439319999999</v>
      </c>
      <c r="AZ15" s="39">
        <f t="shared" si="19"/>
        <v>240.02276999999998</v>
      </c>
      <c r="BA15" s="39">
        <f t="shared" si="19"/>
        <v>264.64020859999999</v>
      </c>
      <c r="BB15" s="41">
        <f t="shared" si="19"/>
        <v>287.07058531000001</v>
      </c>
      <c r="BC15" s="41">
        <f t="shared" si="10"/>
        <v>8.4758007215385867</v>
      </c>
      <c r="BD15" s="40">
        <f t="shared" si="11"/>
        <v>6.1322225791443961</v>
      </c>
      <c r="BE15" s="39">
        <f>SUM(BE3:BE3)</f>
        <v>4262.1043746099995</v>
      </c>
      <c r="BF15" s="39">
        <f t="shared" ref="BF15:BK15" si="20">SUM(BF3:BF3)</f>
        <v>3920.5964426700002</v>
      </c>
      <c r="BG15" s="39">
        <f t="shared" si="20"/>
        <v>4254.4571124400009</v>
      </c>
      <c r="BH15" s="39">
        <f t="shared" si="20"/>
        <v>4574.2728643500004</v>
      </c>
      <c r="BI15" s="39">
        <f t="shared" si="20"/>
        <v>4458.5739613999995</v>
      </c>
      <c r="BJ15" s="39">
        <f t="shared" si="20"/>
        <v>4859.6106129199989</v>
      </c>
      <c r="BK15" s="41">
        <f t="shared" si="20"/>
        <v>4681.3464711199995</v>
      </c>
      <c r="BL15" s="41">
        <f t="shared" si="12"/>
        <v>-3.6682803623413287</v>
      </c>
      <c r="BM15" s="40">
        <f t="shared" si="13"/>
        <v>100</v>
      </c>
    </row>
    <row r="16" spans="1:65" ht="15.75" x14ac:dyDescent="0.25">
      <c r="A16" s="2"/>
      <c r="B16" s="44" t="s">
        <v>20</v>
      </c>
      <c r="C16" s="45">
        <f t="shared" ref="C16:H16" si="21">SUM(C3:C14)</f>
        <v>24409.61942707</v>
      </c>
      <c r="D16" s="46">
        <f t="shared" si="21"/>
        <v>24472.527434130003</v>
      </c>
      <c r="E16" s="47">
        <f t="shared" si="21"/>
        <v>25600.573575180002</v>
      </c>
      <c r="F16" s="46">
        <f t="shared" si="21"/>
        <v>26600.564643930004</v>
      </c>
      <c r="G16" s="46">
        <f t="shared" si="21"/>
        <v>27658.883807130002</v>
      </c>
      <c r="H16" s="46">
        <f t="shared" si="21"/>
        <v>28971.241681599997</v>
      </c>
      <c r="I16" s="46">
        <f t="shared" ref="I16" si="22">SUM(I3:I14)</f>
        <v>2801.1419097999997</v>
      </c>
      <c r="J16" s="48">
        <f t="shared" si="0"/>
        <v>-90.331301845515853</v>
      </c>
      <c r="K16" s="49">
        <f t="shared" si="1"/>
        <v>59.836244274605768</v>
      </c>
      <c r="L16" s="45">
        <f t="shared" ref="L16:Q16" si="23">SUM(L3:L14)</f>
        <v>3491.9728657199998</v>
      </c>
      <c r="M16" s="46">
        <f t="shared" si="23"/>
        <v>4570.8172591499997</v>
      </c>
      <c r="N16" s="47">
        <f t="shared" si="23"/>
        <v>5183.0398469100001</v>
      </c>
      <c r="O16" s="46">
        <f t="shared" si="23"/>
        <v>4210.4239465900009</v>
      </c>
      <c r="P16" s="46">
        <f t="shared" si="23"/>
        <v>4770.3521784300001</v>
      </c>
      <c r="Q16" s="46">
        <f t="shared" si="23"/>
        <v>3987.4141289099998</v>
      </c>
      <c r="R16" s="46">
        <f t="shared" ref="R16" si="24">SUM(R3:R14)</f>
        <v>345.79681829999998</v>
      </c>
      <c r="S16" s="48">
        <f t="shared" si="2"/>
        <v>-91.327792721782657</v>
      </c>
      <c r="T16" s="49">
        <f t="shared" si="3"/>
        <v>7.3866956960626116</v>
      </c>
      <c r="U16" s="45">
        <f t="shared" ref="U16:Z16" si="25">SUM(U3:U14)</f>
        <v>10699.621088659997</v>
      </c>
      <c r="V16" s="46">
        <f t="shared" si="25"/>
        <v>11034.80582458</v>
      </c>
      <c r="W16" s="47">
        <f t="shared" si="25"/>
        <v>12123.483128949998</v>
      </c>
      <c r="X16" s="46">
        <f t="shared" si="25"/>
        <v>12996.587868910001</v>
      </c>
      <c r="Y16" s="46">
        <f t="shared" si="25"/>
        <v>14027.902174530002</v>
      </c>
      <c r="Z16" s="46">
        <f t="shared" si="25"/>
        <v>14135.449527839999</v>
      </c>
      <c r="AA16" s="46">
        <f t="shared" ref="AA16" si="26">SUM(AA3:AA14)</f>
        <v>1102.7747324599995</v>
      </c>
      <c r="AB16" s="48">
        <f t="shared" si="4"/>
        <v>-92.198516712977067</v>
      </c>
      <c r="AC16" s="49">
        <f t="shared" si="5"/>
        <v>23.556785195524391</v>
      </c>
      <c r="AD16" s="45">
        <f t="shared" ref="AD16:AI16" si="27">SUM(AD3:AD14)</f>
        <v>2095.1515442800001</v>
      </c>
      <c r="AE16" s="46">
        <f t="shared" si="27"/>
        <v>1613.88453364</v>
      </c>
      <c r="AF16" s="47">
        <f t="shared" si="27"/>
        <v>1592.51114575</v>
      </c>
      <c r="AG16" s="46">
        <f t="shared" si="27"/>
        <v>1656.1420210900001</v>
      </c>
      <c r="AH16" s="46">
        <f t="shared" si="27"/>
        <v>1615.1882226099999</v>
      </c>
      <c r="AI16" s="46">
        <f t="shared" si="27"/>
        <v>1689.5087540599998</v>
      </c>
      <c r="AJ16" s="46">
        <f t="shared" ref="AJ16" si="28">SUM(AJ3:AJ14)</f>
        <v>140.82048330000001</v>
      </c>
      <c r="AK16" s="48">
        <f t="shared" si="6"/>
        <v>-91.665004223174378</v>
      </c>
      <c r="AL16" s="49">
        <f t="shared" si="7"/>
        <v>3.0081192274219579</v>
      </c>
      <c r="AM16" s="45">
        <f t="shared" ref="AM16:AR16" si="29">SUM(AM3:AM14)</f>
        <v>974.38737230000004</v>
      </c>
      <c r="AN16" s="46">
        <f t="shared" si="29"/>
        <v>1170.3343281499999</v>
      </c>
      <c r="AO16" s="47">
        <f t="shared" si="29"/>
        <v>1199.2941232599999</v>
      </c>
      <c r="AP16" s="46">
        <f t="shared" si="29"/>
        <v>1277.64028186</v>
      </c>
      <c r="AQ16" s="46">
        <f t="shared" si="29"/>
        <v>1353.41016947</v>
      </c>
      <c r="AR16" s="46">
        <f t="shared" si="29"/>
        <v>1512.0128988400002</v>
      </c>
      <c r="AS16" s="46">
        <f t="shared" ref="AS16" si="30">SUM(AS3:AS14)</f>
        <v>3.7419419500000006</v>
      </c>
      <c r="AT16" s="48">
        <f t="shared" si="8"/>
        <v>-99.752519178052594</v>
      </c>
      <c r="AU16" s="49">
        <f t="shared" si="9"/>
        <v>7.9933027240873103E-2</v>
      </c>
      <c r="AV16" s="45">
        <f t="shared" ref="AV16:BA16" si="31">SUM(AV3:AV14)</f>
        <v>2773.03834568</v>
      </c>
      <c r="AW16" s="46">
        <f t="shared" si="31"/>
        <v>2522.1496462300001</v>
      </c>
      <c r="AX16" s="47">
        <f t="shared" si="31"/>
        <v>2794.0975352600003</v>
      </c>
      <c r="AY16" s="46">
        <f t="shared" si="31"/>
        <v>3020.8752452999997</v>
      </c>
      <c r="AZ16" s="46">
        <f t="shared" si="31"/>
        <v>3255.7419401400002</v>
      </c>
      <c r="BA16" s="46">
        <f t="shared" si="31"/>
        <v>3683.4021186199993</v>
      </c>
      <c r="BB16" s="46">
        <f t="shared" ref="BB16" si="32">SUM(BB3:BB14)</f>
        <v>287.07058531000001</v>
      </c>
      <c r="BC16" s="48">
        <f t="shared" si="10"/>
        <v>-92.206373997049454</v>
      </c>
      <c r="BD16" s="49">
        <f t="shared" si="11"/>
        <v>6.1322225791443961</v>
      </c>
      <c r="BE16" s="45">
        <f t="shared" ref="BE16:BK16" si="33">SUM(BE3:BE14)</f>
        <v>44443.790643709995</v>
      </c>
      <c r="BF16" s="46">
        <f t="shared" si="33"/>
        <v>45384.519025879999</v>
      </c>
      <c r="BG16" s="47">
        <f t="shared" si="33"/>
        <v>48492.999355309999</v>
      </c>
      <c r="BH16" s="46">
        <f t="shared" si="33"/>
        <v>49762.234007680003</v>
      </c>
      <c r="BI16" s="46">
        <f t="shared" si="33"/>
        <v>52681.478492310001</v>
      </c>
      <c r="BJ16" s="46">
        <f t="shared" si="33"/>
        <v>53979.029109870004</v>
      </c>
      <c r="BK16" s="46">
        <f t="shared" si="33"/>
        <v>4681.3464711199995</v>
      </c>
      <c r="BL16" s="48">
        <f t="shared" si="12"/>
        <v>-91.327471893591323</v>
      </c>
      <c r="BM16" s="49">
        <f t="shared" si="13"/>
        <v>100</v>
      </c>
    </row>
    <row r="17" spans="1:27" ht="12.75" customHeight="1" x14ac:dyDescent="0.2">
      <c r="A17" s="1"/>
      <c r="B17" s="6" t="s">
        <v>21</v>
      </c>
      <c r="C17" s="5"/>
      <c r="D17" s="5"/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Y17" s="1"/>
      <c r="Z17" s="1"/>
      <c r="AA17" s="1"/>
    </row>
    <row r="18" spans="1:27" ht="12.75" customHeight="1" x14ac:dyDescent="0.2">
      <c r="B18" s="6" t="s">
        <v>27</v>
      </c>
    </row>
    <row r="19" spans="1:27" x14ac:dyDescent="0.2">
      <c r="B19" s="6" t="s">
        <v>23</v>
      </c>
    </row>
    <row r="20" spans="1:27" s="4" customFormat="1" x14ac:dyDescent="0.2">
      <c r="B20" s="42" t="s">
        <v>24</v>
      </c>
    </row>
    <row r="21" spans="1:27" s="4" customFormat="1" x14ac:dyDescent="0.2"/>
  </sheetData>
  <mergeCells count="9">
    <mergeCell ref="AD1:AL1"/>
    <mergeCell ref="AM1:AU1"/>
    <mergeCell ref="AV1:BD1"/>
    <mergeCell ref="BE1:BM1"/>
    <mergeCell ref="A3:A14"/>
    <mergeCell ref="A1:B2"/>
    <mergeCell ref="C1:K1"/>
    <mergeCell ref="L1:T1"/>
    <mergeCell ref="U1:AC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A60"/>
  <sheetViews>
    <sheetView showGridLines="0" workbookViewId="0">
      <selection activeCell="Q8" sqref="Q8"/>
    </sheetView>
  </sheetViews>
  <sheetFormatPr defaultRowHeight="12.75" x14ac:dyDescent="0.2"/>
  <sheetData>
    <row r="20" ht="6.95" customHeight="1" x14ac:dyDescent="0.2"/>
    <row r="40" ht="6.95" customHeight="1" x14ac:dyDescent="0.2"/>
    <row r="60" ht="6.95" customHeight="1" x14ac:dyDescent="0.2"/>
  </sheetData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Taulukko</vt:lpstr>
      <vt:lpstr>Kuvaajat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2014-05-15T06:37:03Z</cp:lastPrinted>
  <dcterms:created xsi:type="dcterms:W3CDTF">2012-10-02T11:00:27Z</dcterms:created>
  <dcterms:modified xsi:type="dcterms:W3CDTF">2015-02-04T11:48:39Z</dcterms:modified>
</cp:coreProperties>
</file>